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4" activeTab="22"/>
  </bookViews>
  <sheets>
    <sheet name="Sheet2" sheetId="18" r:id="rId1"/>
    <sheet name="20-4" sheetId="19" r:id="rId2"/>
    <sheet name="20-5" sheetId="20" r:id="rId3"/>
    <sheet name="20-6" sheetId="21" r:id="rId4"/>
    <sheet name="20-7" sheetId="22" r:id="rId5"/>
    <sheet name="20-8" sheetId="23" r:id="rId6"/>
    <sheet name="20-9" sheetId="24" r:id="rId7"/>
    <sheet name="20-10" sheetId="25" r:id="rId8"/>
    <sheet name="2020-11" sheetId="26" r:id="rId9"/>
    <sheet name="2020-12" sheetId="27" r:id="rId10"/>
    <sheet name="2021-01" sheetId="28" r:id="rId11"/>
    <sheet name="2021-02" sheetId="29" r:id="rId12"/>
    <sheet name="2021-03" sheetId="30" r:id="rId13"/>
    <sheet name="2021-04" sheetId="31" r:id="rId14"/>
    <sheet name="2021-05" sheetId="32" r:id="rId15"/>
    <sheet name="2021-06" sheetId="33" r:id="rId16"/>
    <sheet name="2021-07" sheetId="34" r:id="rId17"/>
    <sheet name="2021-08" sheetId="35" r:id="rId18"/>
    <sheet name="2021-09" sheetId="36" r:id="rId19"/>
    <sheet name="2021-10" sheetId="37" r:id="rId20"/>
    <sheet name="2021-11" sheetId="38" r:id="rId21"/>
    <sheet name="2021-12" sheetId="39" r:id="rId22"/>
    <sheet name="2022-01" sheetId="40" r:id="rId23"/>
    <sheet name="2022-02" sheetId="41" r:id="rId24"/>
    <sheet name="2022-03" sheetId="42" r:id="rId25"/>
    <sheet name="2022-04" sheetId="43" r:id="rId26"/>
    <sheet name="2022-05" sheetId="44" r:id="rId27"/>
    <sheet name="2022-06" sheetId="45" r:id="rId28"/>
    <sheet name="2022-07" sheetId="46" r:id="rId29"/>
    <sheet name="2022-08" sheetId="47" r:id="rId30"/>
    <sheet name="2022-09" sheetId="48" r:id="rId31"/>
    <sheet name="2022-10" sheetId="49" r:id="rId32"/>
    <sheet name="2022-11" sheetId="50" r:id="rId33"/>
    <sheet name="2022-12" sheetId="51" r:id="rId34"/>
    <sheet name="2023-01" sheetId="52" r:id="rId35"/>
    <sheet name="2023-02" sheetId="53" r:id="rId36"/>
  </sheets>
  <calcPr calcId="144525"/>
</workbook>
</file>

<file path=xl/sharedStrings.xml><?xml version="1.0" encoding="utf-8"?>
<sst xmlns="http://schemas.openxmlformats.org/spreadsheetml/2006/main" count="1677" uniqueCount="100">
  <si>
    <t xml:space="preserve">典 诚  员  工 </t>
  </si>
  <si>
    <t>序号</t>
  </si>
  <si>
    <t>姓名</t>
  </si>
  <si>
    <t>计时工</t>
  </si>
  <si>
    <t>电杆工资</t>
  </si>
  <si>
    <t>带班</t>
  </si>
  <si>
    <t>实发工资</t>
  </si>
  <si>
    <t>电话号码</t>
  </si>
  <si>
    <t>余新宇</t>
  </si>
  <si>
    <t>刘国英</t>
  </si>
  <si>
    <t>余布江</t>
  </si>
  <si>
    <t>谢慧</t>
  </si>
  <si>
    <t>余典</t>
  </si>
  <si>
    <t>郭坚</t>
  </si>
  <si>
    <t>彭军民</t>
  </si>
  <si>
    <t>田福珍</t>
  </si>
  <si>
    <t>柳习军</t>
  </si>
  <si>
    <t>李新建</t>
  </si>
  <si>
    <t>工资表</t>
  </si>
  <si>
    <t>单位：湘潭典诚</t>
  </si>
  <si>
    <t>月份：2020.04</t>
  </si>
  <si>
    <t>基本工资</t>
  </si>
  <si>
    <t>应扣工资</t>
  </si>
  <si>
    <t>加班补助</t>
  </si>
  <si>
    <t>备注</t>
  </si>
  <si>
    <t>缺勤</t>
  </si>
  <si>
    <t>事假</t>
  </si>
  <si>
    <t>病假</t>
  </si>
  <si>
    <t>彭中达</t>
  </si>
  <si>
    <t>许德芝</t>
  </si>
  <si>
    <t>黄富军</t>
  </si>
  <si>
    <t>严正良</t>
  </si>
  <si>
    <t>严正明</t>
  </si>
  <si>
    <t>邓达清</t>
  </si>
  <si>
    <t>合计</t>
  </si>
  <si>
    <t>制表：谢慧</t>
  </si>
  <si>
    <t>月份：2020.05</t>
  </si>
  <si>
    <t>月份：2020.06</t>
  </si>
  <si>
    <t>月份：2020.07</t>
  </si>
  <si>
    <t>190*15</t>
  </si>
  <si>
    <t>150*8</t>
  </si>
  <si>
    <t>190*10</t>
  </si>
  <si>
    <t>190*12</t>
  </si>
  <si>
    <t>接</t>
  </si>
  <si>
    <t>230*12</t>
  </si>
  <si>
    <t>月份：2020.08</t>
  </si>
  <si>
    <t>月份：2020.09</t>
  </si>
  <si>
    <t>汤新河</t>
  </si>
  <si>
    <t>月份：2020.10</t>
  </si>
  <si>
    <t>数量</t>
  </si>
  <si>
    <t>单价</t>
  </si>
  <si>
    <t>金额</t>
  </si>
  <si>
    <t>150-7</t>
  </si>
  <si>
    <t>150-8</t>
  </si>
  <si>
    <t>月份：2020.11</t>
  </si>
  <si>
    <t>月份：2020.12</t>
  </si>
  <si>
    <t>月份：2021.1</t>
  </si>
  <si>
    <t>月份：2021.2</t>
  </si>
  <si>
    <t>月份：2021.3</t>
  </si>
  <si>
    <t>月份：2021.4</t>
  </si>
  <si>
    <t>月份：2021.5</t>
  </si>
  <si>
    <t>月份：2021.6</t>
  </si>
  <si>
    <t>230*15</t>
  </si>
  <si>
    <t>230*18</t>
  </si>
  <si>
    <t>190*18</t>
  </si>
  <si>
    <t>月份：2021.7</t>
  </si>
  <si>
    <t>月份：2021.8</t>
  </si>
  <si>
    <t>月份：2021.9</t>
  </si>
  <si>
    <t>月份：2021.10</t>
  </si>
  <si>
    <t>月份：2021.11</t>
  </si>
  <si>
    <t>月份：2021.12</t>
  </si>
  <si>
    <t>月份：2022.01</t>
  </si>
  <si>
    <t>月份：2022.02</t>
  </si>
  <si>
    <t>月份：2022.03</t>
  </si>
  <si>
    <t>月份：2022.04</t>
  </si>
  <si>
    <t>刘松林</t>
  </si>
  <si>
    <t>430321196110221513</t>
  </si>
  <si>
    <t>13873263948</t>
  </si>
  <si>
    <t>潘夏阳</t>
  </si>
  <si>
    <t>430321196205061516</t>
  </si>
  <si>
    <t>13875222513</t>
  </si>
  <si>
    <t>陈勇强</t>
  </si>
  <si>
    <t>430321196501151516</t>
  </si>
  <si>
    <t>13875232146</t>
  </si>
  <si>
    <t>刘菜良</t>
  </si>
  <si>
    <t>430321195712041515</t>
  </si>
  <si>
    <t>13487322343</t>
  </si>
  <si>
    <t>郭文亮</t>
  </si>
  <si>
    <t>430321197108091515</t>
  </si>
  <si>
    <t>15073287599</t>
  </si>
  <si>
    <t>月份：2022.05</t>
  </si>
  <si>
    <t>月份：2022.06</t>
  </si>
  <si>
    <t>月份：2022.07</t>
  </si>
  <si>
    <t>月份：2022.08</t>
  </si>
  <si>
    <t>月份：2022.09</t>
  </si>
  <si>
    <t>月份：2022.10</t>
  </si>
  <si>
    <t>月份：2022.11</t>
  </si>
  <si>
    <t>月份：2022.12</t>
  </si>
  <si>
    <t>月份：2023.01</t>
  </si>
  <si>
    <t>月份：2023.02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</si>
</sst>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N4" sqref="N4"/>
    </sheetView>
  </sheetViews>
  <sheetFormatPr defaultColWidth="9" defaultRowHeight="13.5" outlineLevelCol="6"/>
  <cols>
    <col min="1" max="1" width="9" style="12"/>
    <col min="2" max="2" width="12" style="12" customWidth="1"/>
    <col min="3" max="3" width="15.625" style="12" customWidth="1"/>
    <col min="4" max="4" width="14.5" style="12" customWidth="1"/>
    <col min="5" max="5" width="17.625" style="12" customWidth="1"/>
    <col min="6" max="6" width="11.875" style="12" customWidth="1"/>
    <col min="7" max="7" width="33" style="12" customWidth="1"/>
    <col min="8" max="16384" width="9" style="12"/>
  </cols>
  <sheetData>
    <row r="1" ht="36.95" customHeight="1" spans="2:7">
      <c r="B1" s="13" t="s">
        <v>0</v>
      </c>
      <c r="C1" s="13"/>
      <c r="D1" s="13"/>
      <c r="E1" s="13"/>
      <c r="F1" s="13"/>
      <c r="G1" s="13"/>
    </row>
    <row r="2" ht="30" customHeight="1" spans="1:7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4" t="s">
        <v>7</v>
      </c>
    </row>
    <row r="3" ht="30" customHeight="1" spans="1:7">
      <c r="A3" s="14">
        <v>1</v>
      </c>
      <c r="B3" s="14" t="s">
        <v>8</v>
      </c>
      <c r="C3" s="14"/>
      <c r="D3" s="14"/>
      <c r="E3" s="14"/>
      <c r="F3" s="14">
        <v>4500</v>
      </c>
      <c r="G3" s="14">
        <v>13789319688</v>
      </c>
    </row>
    <row r="4" ht="30" customHeight="1" spans="1:7">
      <c r="A4" s="14">
        <v>2</v>
      </c>
      <c r="B4" s="14" t="s">
        <v>9</v>
      </c>
      <c r="C4" s="14"/>
      <c r="D4" s="14"/>
      <c r="E4" s="14"/>
      <c r="F4" s="14">
        <v>6500</v>
      </c>
      <c r="G4" s="14">
        <v>15987516999</v>
      </c>
    </row>
    <row r="5" ht="30" customHeight="1" spans="1:7">
      <c r="A5" s="14">
        <v>3</v>
      </c>
      <c r="B5" s="14" t="s">
        <v>10</v>
      </c>
      <c r="C5" s="14"/>
      <c r="D5" s="14"/>
      <c r="E5" s="14"/>
      <c r="F5" s="14">
        <v>5800</v>
      </c>
      <c r="G5" s="14">
        <v>13574063666</v>
      </c>
    </row>
    <row r="6" ht="30" customHeight="1" spans="1:7">
      <c r="A6" s="14">
        <v>4</v>
      </c>
      <c r="B6" s="14" t="s">
        <v>11</v>
      </c>
      <c r="C6" s="14"/>
      <c r="D6" s="14"/>
      <c r="E6" s="14"/>
      <c r="F6" s="14">
        <v>1800</v>
      </c>
      <c r="G6" s="14">
        <v>15273263555</v>
      </c>
    </row>
    <row r="7" ht="30" customHeight="1" spans="1:7">
      <c r="A7" s="14">
        <v>5</v>
      </c>
      <c r="B7" s="14" t="s">
        <v>12</v>
      </c>
      <c r="C7" s="14"/>
      <c r="D7" s="14"/>
      <c r="E7" s="14"/>
      <c r="F7" s="14">
        <v>5000</v>
      </c>
      <c r="G7" s="14">
        <v>13975220666</v>
      </c>
    </row>
    <row r="8" ht="30" customHeight="1" spans="1:7">
      <c r="A8" s="14">
        <v>6</v>
      </c>
      <c r="B8" s="14" t="s">
        <v>13</v>
      </c>
      <c r="C8" s="14"/>
      <c r="D8" s="14">
        <v>5200</v>
      </c>
      <c r="E8" s="14"/>
      <c r="F8" s="14">
        <v>5200</v>
      </c>
      <c r="G8" s="14">
        <v>18173212287</v>
      </c>
    </row>
    <row r="9" ht="30" customHeight="1" spans="1:7">
      <c r="A9" s="14">
        <v>7</v>
      </c>
      <c r="B9" s="14" t="s">
        <v>14</v>
      </c>
      <c r="C9" s="14"/>
      <c r="D9" s="14"/>
      <c r="E9" s="14"/>
      <c r="F9" s="14">
        <v>5000</v>
      </c>
      <c r="G9" s="14">
        <v>18975272968</v>
      </c>
    </row>
    <row r="10" ht="30" customHeight="1" spans="1:7">
      <c r="A10" s="14">
        <v>8</v>
      </c>
      <c r="B10" s="16" t="s">
        <v>15</v>
      </c>
      <c r="C10" s="14"/>
      <c r="D10" s="14"/>
      <c r="E10" s="14"/>
      <c r="F10" s="14">
        <v>3200</v>
      </c>
      <c r="G10" s="14">
        <v>13973263650</v>
      </c>
    </row>
    <row r="11" ht="30" customHeight="1" spans="1:7">
      <c r="A11" s="14">
        <v>9</v>
      </c>
      <c r="B11" s="14" t="s">
        <v>16</v>
      </c>
      <c r="C11" s="14">
        <v>300</v>
      </c>
      <c r="D11" s="14">
        <v>5377</v>
      </c>
      <c r="E11" s="14"/>
      <c r="F11" s="14">
        <v>5677</v>
      </c>
      <c r="G11" s="14">
        <v>15073203762</v>
      </c>
    </row>
    <row r="12" ht="30" customHeight="1" spans="1:7">
      <c r="A12" s="14">
        <v>10</v>
      </c>
      <c r="B12" s="16" t="s">
        <v>17</v>
      </c>
      <c r="C12" s="14"/>
      <c r="D12" s="14"/>
      <c r="E12" s="14"/>
      <c r="F12" s="14">
        <v>5480</v>
      </c>
      <c r="G12" s="14">
        <v>13467913657</v>
      </c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1">
    <mergeCell ref="B1:G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B10" sqref="B10:B13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55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Y7" s="8" t="s">
        <v>49</v>
      </c>
      <c r="Z7" s="8" t="s">
        <v>50</v>
      </c>
      <c r="AA7" s="8" t="s">
        <v>51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  <c r="X8" s="8" t="s">
        <v>41</v>
      </c>
      <c r="Y8" s="8">
        <v>118</v>
      </c>
      <c r="Z8" s="8">
        <v>122</v>
      </c>
      <c r="AA8" s="8">
        <f>Y8*Z8</f>
        <v>14396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  <c r="X9" s="8" t="s">
        <v>42</v>
      </c>
      <c r="Y9" s="8">
        <v>0</v>
      </c>
      <c r="Z9" s="8">
        <v>82</v>
      </c>
      <c r="AA9" s="8">
        <f>Y9*Z9</f>
        <v>0</v>
      </c>
    </row>
    <row r="10" spans="1:27">
      <c r="A10" s="5">
        <v>6</v>
      </c>
      <c r="B10" s="5" t="s">
        <v>13</v>
      </c>
      <c r="C10" s="5">
        <v>3599</v>
      </c>
      <c r="D10" s="6"/>
      <c r="E10" s="6"/>
      <c r="F10" s="6"/>
      <c r="G10" s="6"/>
      <c r="H10" s="5">
        <f t="shared" si="0"/>
        <v>3599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  <c r="AA10" s="8">
        <f>SUM(AA8:AA9)</f>
        <v>14396</v>
      </c>
    </row>
    <row r="11" spans="1:27">
      <c r="A11" s="5">
        <v>7</v>
      </c>
      <c r="B11" s="5" t="s">
        <v>14</v>
      </c>
      <c r="C11" s="5">
        <v>3599</v>
      </c>
      <c r="D11" s="6"/>
      <c r="E11" s="6"/>
      <c r="F11" s="6"/>
      <c r="G11" s="6"/>
      <c r="H11" s="5">
        <f t="shared" si="0"/>
        <v>3599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  <c r="AA11" s="8">
        <v>4</v>
      </c>
    </row>
    <row r="12" spans="1:27">
      <c r="A12" s="5">
        <v>8</v>
      </c>
      <c r="B12" s="5" t="s">
        <v>47</v>
      </c>
      <c r="C12" s="5">
        <v>3599</v>
      </c>
      <c r="D12" s="6"/>
      <c r="E12" s="6"/>
      <c r="F12" s="6"/>
      <c r="G12" s="6"/>
      <c r="H12" s="5">
        <f t="shared" si="0"/>
        <v>3599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  <c r="AA12" s="8">
        <f>AA10/AA11</f>
        <v>3599</v>
      </c>
    </row>
    <row r="13" spans="1:21">
      <c r="A13" s="5">
        <v>9</v>
      </c>
      <c r="B13" s="5" t="s">
        <v>17</v>
      </c>
      <c r="C13" s="5">
        <v>3599</v>
      </c>
      <c r="D13" s="6"/>
      <c r="E13" s="6"/>
      <c r="F13" s="6"/>
      <c r="G13" s="6"/>
      <c r="H13" s="5">
        <f t="shared" si="0"/>
        <v>3599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</row>
    <row r="14" spans="1:21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33596</v>
      </c>
      <c r="D18" s="5"/>
      <c r="E18" s="5"/>
      <c r="F18" s="5"/>
      <c r="G18" s="5"/>
      <c r="H18" s="5">
        <f>SUM(H5:H17)</f>
        <v>33596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56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X7" s="8" t="s">
        <v>40</v>
      </c>
      <c r="Y7" s="8">
        <v>240</v>
      </c>
      <c r="Z7" s="8">
        <v>33</v>
      </c>
      <c r="AA7" s="8">
        <f>Y7*Z7</f>
        <v>7920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  <c r="X8" s="8" t="s">
        <v>41</v>
      </c>
      <c r="Y8" s="8">
        <v>82</v>
      </c>
      <c r="Z8" s="8">
        <v>122</v>
      </c>
      <c r="AA8" s="8">
        <f>Y8*Z8</f>
        <v>10004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  <c r="X9" s="8" t="s">
        <v>42</v>
      </c>
      <c r="Y9" s="8">
        <v>0</v>
      </c>
      <c r="Z9" s="8">
        <v>82</v>
      </c>
      <c r="AA9" s="8">
        <f>Y9*Z9</f>
        <v>0</v>
      </c>
    </row>
    <row r="10" spans="1:27">
      <c r="A10" s="5">
        <v>6</v>
      </c>
      <c r="B10" s="5" t="s">
        <v>13</v>
      </c>
      <c r="C10" s="5">
        <v>4480</v>
      </c>
      <c r="D10" s="6"/>
      <c r="E10" s="6"/>
      <c r="F10" s="6"/>
      <c r="G10" s="6"/>
      <c r="H10" s="5">
        <f t="shared" si="0"/>
        <v>4480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  <c r="AA10" s="8">
        <f>SUM(AA7:AA9)</f>
        <v>17924</v>
      </c>
    </row>
    <row r="11" spans="1:27">
      <c r="A11" s="5">
        <v>7</v>
      </c>
      <c r="B11" s="5" t="s">
        <v>14</v>
      </c>
      <c r="C11" s="5">
        <v>4480</v>
      </c>
      <c r="D11" s="6"/>
      <c r="E11" s="6"/>
      <c r="F11" s="6"/>
      <c r="G11" s="6"/>
      <c r="H11" s="5">
        <f t="shared" si="0"/>
        <v>4480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  <c r="AA11" s="8">
        <v>4</v>
      </c>
    </row>
    <row r="12" spans="1:27">
      <c r="A12" s="5">
        <v>8</v>
      </c>
      <c r="B12" s="5" t="s">
        <v>47</v>
      </c>
      <c r="C12" s="5">
        <v>4480</v>
      </c>
      <c r="D12" s="6"/>
      <c r="E12" s="6"/>
      <c r="F12" s="6"/>
      <c r="G12" s="6"/>
      <c r="H12" s="5">
        <f t="shared" si="0"/>
        <v>4480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  <c r="AA12" s="8">
        <f>AA10/AA11</f>
        <v>4481</v>
      </c>
    </row>
    <row r="13" spans="1:21">
      <c r="A13" s="5">
        <v>9</v>
      </c>
      <c r="B13" s="5" t="s">
        <v>17</v>
      </c>
      <c r="C13" s="5">
        <v>4480</v>
      </c>
      <c r="D13" s="6"/>
      <c r="E13" s="6"/>
      <c r="F13" s="6"/>
      <c r="G13" s="6"/>
      <c r="H13" s="5">
        <f t="shared" si="0"/>
        <v>4480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</row>
    <row r="14" spans="1:21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37120</v>
      </c>
      <c r="D18" s="5"/>
      <c r="E18" s="5"/>
      <c r="F18" s="5"/>
      <c r="G18" s="5"/>
      <c r="H18" s="5">
        <f>SUM(H5:H17)</f>
        <v>37120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57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X7" s="8" t="s">
        <v>39</v>
      </c>
      <c r="Y7" s="8">
        <v>46</v>
      </c>
      <c r="Z7" s="8">
        <v>115</v>
      </c>
      <c r="AA7" s="8">
        <f t="shared" ref="AA7:AA12" si="1">Y7*Z7</f>
        <v>5290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37</v>
      </c>
      <c r="Z8" s="8">
        <v>40</v>
      </c>
      <c r="AA8" s="8">
        <f t="shared" si="1"/>
        <v>1480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52</v>
      </c>
      <c r="Z9" s="8">
        <v>52</v>
      </c>
      <c r="AA9" s="8">
        <f t="shared" si="1"/>
        <v>2704</v>
      </c>
    </row>
    <row r="10" spans="1:27">
      <c r="A10" s="5">
        <v>6</v>
      </c>
      <c r="B10" s="5" t="s">
        <v>13</v>
      </c>
      <c r="C10" s="5">
        <v>4354</v>
      </c>
      <c r="D10" s="6"/>
      <c r="E10" s="6"/>
      <c r="F10" s="6"/>
      <c r="G10" s="6"/>
      <c r="H10" s="5">
        <f t="shared" si="0"/>
        <v>4354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62</v>
      </c>
      <c r="Z10" s="8">
        <v>62</v>
      </c>
      <c r="AA10" s="8">
        <f t="shared" si="1"/>
        <v>3844</v>
      </c>
    </row>
    <row r="11" spans="1:27">
      <c r="A11" s="5">
        <v>7</v>
      </c>
      <c r="B11" s="5" t="s">
        <v>14</v>
      </c>
      <c r="C11" s="5">
        <v>4354</v>
      </c>
      <c r="D11" s="6"/>
      <c r="E11" s="6"/>
      <c r="F11" s="6"/>
      <c r="G11" s="6"/>
      <c r="H11" s="5">
        <f t="shared" si="0"/>
        <v>4354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Y11" s="8">
        <v>45</v>
      </c>
      <c r="Z11" s="8">
        <v>82</v>
      </c>
      <c r="AA11" s="8">
        <f t="shared" si="1"/>
        <v>3690</v>
      </c>
    </row>
    <row r="12" spans="1:27">
      <c r="A12" s="5">
        <v>8</v>
      </c>
      <c r="B12" s="5" t="s">
        <v>47</v>
      </c>
      <c r="C12" s="5">
        <v>4354</v>
      </c>
      <c r="D12" s="6"/>
      <c r="E12" s="6"/>
      <c r="F12" s="6"/>
      <c r="G12" s="6"/>
      <c r="H12" s="5">
        <f t="shared" si="0"/>
        <v>4354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Y12" s="8">
        <v>5</v>
      </c>
      <c r="Z12" s="8">
        <v>82</v>
      </c>
      <c r="AA12" s="8">
        <f t="shared" si="1"/>
        <v>410</v>
      </c>
    </row>
    <row r="13" spans="1:27">
      <c r="A13" s="5">
        <v>9</v>
      </c>
      <c r="B13" s="5" t="s">
        <v>17</v>
      </c>
      <c r="C13" s="5">
        <v>4354</v>
      </c>
      <c r="D13" s="6"/>
      <c r="E13" s="6"/>
      <c r="F13" s="6"/>
      <c r="G13" s="6"/>
      <c r="H13" s="5">
        <f t="shared" si="0"/>
        <v>4354</v>
      </c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AA13" s="8">
        <f>SUM(AA7:AA12)</f>
        <v>17418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Y14" s="8">
        <v>4</v>
      </c>
      <c r="AA14" s="8">
        <f>AA13/Y14</f>
        <v>4354.5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36616</v>
      </c>
      <c r="D18" s="5"/>
      <c r="E18" s="5"/>
      <c r="F18" s="5"/>
      <c r="G18" s="5"/>
      <c r="H18" s="5">
        <f>SUM(H5:H17)</f>
        <v>36616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topLeftCell="A4"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58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X7" s="8" t="s">
        <v>39</v>
      </c>
      <c r="Y7" s="8">
        <f>1+2+1+8+28</f>
        <v>40</v>
      </c>
      <c r="Z7" s="8">
        <v>115</v>
      </c>
      <c r="AA7" s="8">
        <f t="shared" ref="AA7:AA12" si="1">Y7*Z7</f>
        <v>4600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f>16+3+11</f>
        <v>30</v>
      </c>
      <c r="Z8" s="8">
        <v>40</v>
      </c>
      <c r="AA8" s="8">
        <f t="shared" si="1"/>
        <v>1200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f>2+9</f>
        <v>11</v>
      </c>
      <c r="Z9" s="8">
        <v>52</v>
      </c>
      <c r="AA9" s="8">
        <f t="shared" si="1"/>
        <v>572</v>
      </c>
    </row>
    <row r="10" spans="1:27">
      <c r="A10" s="5">
        <v>6</v>
      </c>
      <c r="B10" s="5" t="s">
        <v>13</v>
      </c>
      <c r="C10" s="5">
        <v>4166</v>
      </c>
      <c r="D10" s="6"/>
      <c r="E10" s="6"/>
      <c r="F10" s="6"/>
      <c r="G10" s="6"/>
      <c r="H10" s="5">
        <f t="shared" si="0"/>
        <v>4166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f>12+18+14+10+40</f>
        <v>94</v>
      </c>
      <c r="Z10" s="8">
        <v>62</v>
      </c>
      <c r="AA10" s="8">
        <f t="shared" si="1"/>
        <v>5828</v>
      </c>
    </row>
    <row r="11" spans="1:27">
      <c r="A11" s="5">
        <v>7</v>
      </c>
      <c r="B11" s="5" t="s">
        <v>14</v>
      </c>
      <c r="C11" s="5">
        <v>4166</v>
      </c>
      <c r="D11" s="6"/>
      <c r="E11" s="6"/>
      <c r="F11" s="6"/>
      <c r="G11" s="6"/>
      <c r="H11" s="5">
        <f t="shared" si="0"/>
        <v>4166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Y11" s="8">
        <f>47</f>
        <v>47</v>
      </c>
      <c r="Z11" s="8">
        <v>82</v>
      </c>
      <c r="AA11" s="8">
        <f t="shared" si="1"/>
        <v>3854</v>
      </c>
    </row>
    <row r="12" spans="1:27">
      <c r="A12" s="5">
        <v>8</v>
      </c>
      <c r="B12" s="5" t="s">
        <v>47</v>
      </c>
      <c r="C12" s="5">
        <v>4166</v>
      </c>
      <c r="D12" s="6"/>
      <c r="E12" s="6"/>
      <c r="F12" s="6"/>
      <c r="G12" s="6"/>
      <c r="H12" s="5">
        <f t="shared" si="0"/>
        <v>4166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Y12" s="8">
        <v>5</v>
      </c>
      <c r="Z12" s="8">
        <v>82</v>
      </c>
      <c r="AA12" s="8">
        <f t="shared" si="1"/>
        <v>410</v>
      </c>
    </row>
    <row r="13" spans="1:27">
      <c r="A13" s="5">
        <v>9</v>
      </c>
      <c r="B13" s="5" t="s">
        <v>17</v>
      </c>
      <c r="C13" s="5">
        <v>4166</v>
      </c>
      <c r="D13" s="6"/>
      <c r="E13" s="6"/>
      <c r="F13" s="6"/>
      <c r="G13" s="6"/>
      <c r="H13" s="5">
        <f t="shared" si="0"/>
        <v>4166</v>
      </c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AA13" s="8">
        <f>SUM(AA7:AA12)</f>
        <v>16464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Y14" s="8">
        <v>4</v>
      </c>
      <c r="AA14" s="8">
        <f>AA13/Y14</f>
        <v>4116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35864</v>
      </c>
      <c r="D18" s="5"/>
      <c r="E18" s="5"/>
      <c r="F18" s="5"/>
      <c r="G18" s="5"/>
      <c r="H18" s="5">
        <f>SUM(H5:H17)</f>
        <v>35864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59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>C6</f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ref="H7:H12" si="0">C7</f>
        <v>1800</v>
      </c>
      <c r="I7" s="9"/>
      <c r="X7" s="8" t="s">
        <v>39</v>
      </c>
      <c r="Y7" s="8">
        <v>10</v>
      </c>
      <c r="Z7" s="8">
        <v>115</v>
      </c>
      <c r="AA7" s="8">
        <f t="shared" ref="AA7:AA12" si="1">Y7*Z7</f>
        <v>1150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20</v>
      </c>
      <c r="Z8" s="8">
        <v>40</v>
      </c>
      <c r="AA8" s="8">
        <f t="shared" si="1"/>
        <v>800</v>
      </c>
    </row>
    <row r="9" spans="1:27">
      <c r="A9" s="5">
        <v>5</v>
      </c>
      <c r="B9" s="5" t="s">
        <v>13</v>
      </c>
      <c r="C9" s="5">
        <v>4405</v>
      </c>
      <c r="D9" s="6"/>
      <c r="E9" s="6"/>
      <c r="F9" s="6"/>
      <c r="G9" s="6"/>
      <c r="H9" s="5">
        <f t="shared" si="0"/>
        <v>4405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250</v>
      </c>
      <c r="Z9" s="8">
        <v>52</v>
      </c>
      <c r="AA9" s="8">
        <f t="shared" si="1"/>
        <v>13000</v>
      </c>
    </row>
    <row r="10" spans="1:27">
      <c r="A10" s="5">
        <v>6</v>
      </c>
      <c r="B10" s="5" t="s">
        <v>14</v>
      </c>
      <c r="C10" s="5">
        <v>4405</v>
      </c>
      <c r="D10" s="6"/>
      <c r="E10" s="6"/>
      <c r="F10" s="6"/>
      <c r="G10" s="6"/>
      <c r="H10" s="5">
        <f t="shared" si="0"/>
        <v>4405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14</v>
      </c>
      <c r="Z10" s="8">
        <v>62</v>
      </c>
      <c r="AA10" s="8">
        <f t="shared" si="1"/>
        <v>868</v>
      </c>
    </row>
    <row r="11" spans="1:27">
      <c r="A11" s="5">
        <v>7</v>
      </c>
      <c r="B11" s="5" t="s">
        <v>47</v>
      </c>
      <c r="C11" s="5">
        <v>4405</v>
      </c>
      <c r="D11" s="6"/>
      <c r="E11" s="6"/>
      <c r="F11" s="6"/>
      <c r="G11" s="6"/>
      <c r="H11" s="5">
        <f t="shared" si="0"/>
        <v>4405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Y11" s="8">
        <v>17</v>
      </c>
      <c r="Z11" s="8">
        <v>82</v>
      </c>
      <c r="AA11" s="8">
        <f t="shared" si="1"/>
        <v>1394</v>
      </c>
    </row>
    <row r="12" spans="1:27">
      <c r="A12" s="5">
        <v>8</v>
      </c>
      <c r="B12" s="5" t="s">
        <v>17</v>
      </c>
      <c r="C12" s="5">
        <v>4405</v>
      </c>
      <c r="D12" s="6"/>
      <c r="E12" s="6"/>
      <c r="F12" s="6"/>
      <c r="G12" s="6"/>
      <c r="H12" s="5">
        <f t="shared" si="0"/>
        <v>4405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Y12" s="8">
        <v>5</v>
      </c>
      <c r="Z12" s="8">
        <v>82</v>
      </c>
      <c r="AA12" s="8">
        <f t="shared" si="1"/>
        <v>410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AA13" s="8">
        <f>SUM(AA7:AA12)</f>
        <v>17622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Y14" s="8">
        <v>4</v>
      </c>
      <c r="AA14" s="8">
        <f>AA13/Y14</f>
        <v>4405.5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32620</v>
      </c>
      <c r="D18" s="5"/>
      <c r="E18" s="5"/>
      <c r="F18" s="5"/>
      <c r="G18" s="5"/>
      <c r="H18" s="5">
        <f>SUM(H5:H17)</f>
        <v>32620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60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v>30</v>
      </c>
      <c r="Z7" s="8">
        <v>115</v>
      </c>
      <c r="AA7" s="8">
        <f t="shared" ref="AA7:AA12" si="1">Y7*Z7</f>
        <v>3450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10</v>
      </c>
      <c r="Z8" s="8">
        <v>40</v>
      </c>
      <c r="AA8" s="8">
        <f t="shared" si="1"/>
        <v>400</v>
      </c>
    </row>
    <row r="9" spans="1:27">
      <c r="A9" s="5">
        <v>5</v>
      </c>
      <c r="B9" s="5" t="s">
        <v>13</v>
      </c>
      <c r="C9" s="5">
        <v>4890</v>
      </c>
      <c r="D9" s="6"/>
      <c r="E9" s="6"/>
      <c r="F9" s="6"/>
      <c r="G9" s="6"/>
      <c r="H9" s="5">
        <f t="shared" si="0"/>
        <v>4890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120</v>
      </c>
      <c r="Z9" s="8">
        <v>52</v>
      </c>
      <c r="AA9" s="8">
        <f t="shared" si="1"/>
        <v>6240</v>
      </c>
    </row>
    <row r="10" spans="1:27">
      <c r="A10" s="5">
        <v>6</v>
      </c>
      <c r="B10" s="5" t="s">
        <v>14</v>
      </c>
      <c r="C10" s="5">
        <v>4890</v>
      </c>
      <c r="D10" s="6"/>
      <c r="E10" s="6"/>
      <c r="F10" s="6"/>
      <c r="G10" s="6"/>
      <c r="H10" s="5">
        <f t="shared" si="0"/>
        <v>4890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80</v>
      </c>
      <c r="Z10" s="8">
        <v>62</v>
      </c>
      <c r="AA10" s="8">
        <f t="shared" si="1"/>
        <v>4960</v>
      </c>
    </row>
    <row r="11" spans="1:27">
      <c r="A11" s="5">
        <v>7</v>
      </c>
      <c r="B11" s="5" t="s">
        <v>47</v>
      </c>
      <c r="C11" s="5">
        <v>4890</v>
      </c>
      <c r="D11" s="6"/>
      <c r="E11" s="6"/>
      <c r="F11" s="6"/>
      <c r="G11" s="6"/>
      <c r="H11" s="5">
        <f t="shared" si="0"/>
        <v>4890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Y11" s="8">
        <v>30</v>
      </c>
      <c r="Z11" s="8">
        <v>82</v>
      </c>
      <c r="AA11" s="8">
        <f t="shared" si="1"/>
        <v>2460</v>
      </c>
    </row>
    <row r="12" spans="1:27">
      <c r="A12" s="5">
        <v>8</v>
      </c>
      <c r="B12" s="5" t="s">
        <v>17</v>
      </c>
      <c r="C12" s="5">
        <v>4890</v>
      </c>
      <c r="D12" s="6"/>
      <c r="E12" s="6"/>
      <c r="F12" s="6"/>
      <c r="G12" s="6"/>
      <c r="H12" s="5">
        <f t="shared" si="0"/>
        <v>4890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Y12" s="8">
        <v>25</v>
      </c>
      <c r="Z12" s="8">
        <v>82</v>
      </c>
      <c r="AA12" s="8">
        <f t="shared" si="1"/>
        <v>2050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AA13" s="8">
        <f>SUM(AA7:AA12)</f>
        <v>19560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Y14" s="8">
        <v>4</v>
      </c>
      <c r="AA14" s="8">
        <f>AA13/Y14</f>
        <v>4890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34560</v>
      </c>
      <c r="D18" s="5"/>
      <c r="E18" s="5"/>
      <c r="F18" s="5"/>
      <c r="G18" s="5"/>
      <c r="H18" s="5">
        <f>SUM(H5:H17)</f>
        <v>34560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61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f>80</f>
        <v>80</v>
      </c>
      <c r="Z7" s="8">
        <v>115</v>
      </c>
      <c r="AA7" s="8">
        <f>Y7*Z7</f>
        <v>9200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  <c r="X8" s="8" t="s">
        <v>40</v>
      </c>
      <c r="Y8" s="8">
        <f>12</f>
        <v>12</v>
      </c>
      <c r="Z8" s="8">
        <v>40</v>
      </c>
      <c r="AA8" s="8">
        <f t="shared" ref="AA8:AA15" si="3">Y8*Z8</f>
        <v>480</v>
      </c>
    </row>
    <row r="9" spans="1:27">
      <c r="A9" s="5">
        <v>5</v>
      </c>
      <c r="B9" s="5" t="s">
        <v>13</v>
      </c>
      <c r="C9" s="5">
        <v>4940</v>
      </c>
      <c r="D9" s="6"/>
      <c r="E9" s="6"/>
      <c r="F9" s="6"/>
      <c r="G9" s="6"/>
      <c r="H9" s="5">
        <f t="shared" si="0"/>
        <v>4940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  <c r="X9" s="8" t="s">
        <v>41</v>
      </c>
      <c r="Y9" s="8">
        <f>72</f>
        <v>72</v>
      </c>
      <c r="Z9" s="8">
        <v>52</v>
      </c>
      <c r="AA9" s="8">
        <f t="shared" si="3"/>
        <v>3744</v>
      </c>
    </row>
    <row r="10" spans="1:27">
      <c r="A10" s="5">
        <v>6</v>
      </c>
      <c r="B10" s="5" t="s">
        <v>14</v>
      </c>
      <c r="C10" s="5">
        <v>4940</v>
      </c>
      <c r="D10" s="6"/>
      <c r="E10" s="6"/>
      <c r="F10" s="6"/>
      <c r="G10" s="6"/>
      <c r="H10" s="5">
        <f t="shared" si="0"/>
        <v>4940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  <c r="X10" s="8" t="s">
        <v>42</v>
      </c>
      <c r="Y10" s="8">
        <f>20+27</f>
        <v>47</v>
      </c>
      <c r="Z10" s="8">
        <v>62</v>
      </c>
      <c r="AA10" s="8">
        <f t="shared" si="3"/>
        <v>2914</v>
      </c>
    </row>
    <row r="11" spans="1:27">
      <c r="A11" s="5">
        <v>7</v>
      </c>
      <c r="B11" s="5" t="s">
        <v>47</v>
      </c>
      <c r="C11" s="5">
        <v>4940</v>
      </c>
      <c r="D11" s="6"/>
      <c r="E11" s="6"/>
      <c r="F11" s="6"/>
      <c r="G11" s="6"/>
      <c r="H11" s="5">
        <f t="shared" si="0"/>
        <v>4940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  <c r="X11" s="8" t="s">
        <v>42</v>
      </c>
      <c r="Y11" s="8">
        <v>30</v>
      </c>
      <c r="Z11" s="8">
        <v>82</v>
      </c>
      <c r="AA11" s="8">
        <f t="shared" si="3"/>
        <v>2460</v>
      </c>
    </row>
    <row r="12" spans="1:27">
      <c r="A12" s="5">
        <v>8</v>
      </c>
      <c r="B12" s="5" t="s">
        <v>17</v>
      </c>
      <c r="C12" s="5">
        <v>4940</v>
      </c>
      <c r="D12" s="6"/>
      <c r="E12" s="6"/>
      <c r="F12" s="6"/>
      <c r="G12" s="6"/>
      <c r="H12" s="5">
        <f t="shared" si="0"/>
        <v>4940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  <c r="X12" s="8" t="s">
        <v>44</v>
      </c>
      <c r="Y12" s="8">
        <f>1</f>
        <v>1</v>
      </c>
      <c r="Z12" s="8">
        <v>82</v>
      </c>
      <c r="AA12" s="8">
        <f t="shared" si="3"/>
        <v>82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  <c r="X13" s="8" t="s">
        <v>62</v>
      </c>
      <c r="Y13" s="8">
        <f>1+1</f>
        <v>2</v>
      </c>
      <c r="Z13" s="8">
        <v>115</v>
      </c>
      <c r="AA13" s="8">
        <f t="shared" si="3"/>
        <v>230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Y14" s="8">
        <f>1</f>
        <v>1</v>
      </c>
      <c r="Z14" s="8">
        <v>135</v>
      </c>
      <c r="AA14" s="8">
        <f t="shared" si="3"/>
        <v>135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f>4</f>
        <v>4</v>
      </c>
      <c r="Z15" s="8">
        <v>130</v>
      </c>
      <c r="AA15" s="8">
        <f t="shared" si="3"/>
        <v>520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19765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34760</v>
      </c>
      <c r="D18" s="5"/>
      <c r="E18" s="5"/>
      <c r="F18" s="5"/>
      <c r="G18" s="5"/>
      <c r="H18" s="5">
        <f>SUM(H5:H17)</f>
        <v>34760</v>
      </c>
      <c r="I18" s="9"/>
      <c r="AA18" s="8">
        <f>AA16/AA17</f>
        <v>4941.25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X21" sqref="X21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65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Z7" s="8">
        <v>115</v>
      </c>
      <c r="AA7" s="8">
        <f t="shared" ref="AA7:AA15" si="1">Y7*Z7</f>
        <v>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593</v>
      </c>
      <c r="Z8" s="8">
        <v>40</v>
      </c>
      <c r="AA8" s="8">
        <f t="shared" si="1"/>
        <v>23720</v>
      </c>
    </row>
    <row r="9" spans="1:27">
      <c r="A9" s="5">
        <v>5</v>
      </c>
      <c r="B9" s="5" t="s">
        <v>13</v>
      </c>
      <c r="C9" s="5">
        <v>5130</v>
      </c>
      <c r="D9" s="6"/>
      <c r="E9" s="6"/>
      <c r="F9" s="6"/>
      <c r="G9" s="6"/>
      <c r="H9" s="5">
        <f t="shared" si="0"/>
        <v>5130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Z9" s="8">
        <v>52</v>
      </c>
      <c r="AA9" s="8">
        <f t="shared" si="1"/>
        <v>0</v>
      </c>
    </row>
    <row r="10" spans="1:27">
      <c r="A10" s="5">
        <v>6</v>
      </c>
      <c r="B10" s="5" t="s">
        <v>14</v>
      </c>
      <c r="C10" s="5">
        <v>5130</v>
      </c>
      <c r="D10" s="6"/>
      <c r="E10" s="6"/>
      <c r="F10" s="6"/>
      <c r="G10" s="6"/>
      <c r="H10" s="5">
        <f t="shared" si="0"/>
        <v>5130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Z10" s="8">
        <v>62</v>
      </c>
      <c r="AA10" s="8">
        <f t="shared" si="1"/>
        <v>0</v>
      </c>
    </row>
    <row r="11" spans="1:27">
      <c r="A11" s="5">
        <v>7</v>
      </c>
      <c r="B11" s="5" t="s">
        <v>47</v>
      </c>
      <c r="C11" s="5">
        <v>5130</v>
      </c>
      <c r="D11" s="6"/>
      <c r="E11" s="6"/>
      <c r="F11" s="6"/>
      <c r="G11" s="6"/>
      <c r="H11" s="5">
        <f t="shared" si="0"/>
        <v>5130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>
        <v>8</v>
      </c>
      <c r="B12" s="5" t="s">
        <v>17</v>
      </c>
      <c r="C12" s="5">
        <v>5130</v>
      </c>
      <c r="D12" s="6"/>
      <c r="E12" s="6"/>
      <c r="F12" s="6"/>
      <c r="G12" s="6"/>
      <c r="H12" s="5">
        <f t="shared" si="0"/>
        <v>5130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Z15" s="8">
        <v>130</v>
      </c>
      <c r="AA15" s="8">
        <f t="shared" si="1"/>
        <v>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23720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35520</v>
      </c>
      <c r="D18" s="5"/>
      <c r="E18" s="5"/>
      <c r="F18" s="5"/>
      <c r="G18" s="5"/>
      <c r="H18" s="5">
        <f>SUM(H5:H17)</f>
        <v>35520</v>
      </c>
      <c r="I18" s="9"/>
      <c r="AA18" s="8">
        <f>AA16/AA17</f>
        <v>5930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66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Z7" s="8">
        <v>115</v>
      </c>
      <c r="AA7" s="8">
        <f t="shared" ref="AA7:AA15" si="1">Y7*Z7</f>
        <v>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293</v>
      </c>
      <c r="Z8" s="8">
        <v>40</v>
      </c>
      <c r="AA8" s="8">
        <f t="shared" si="1"/>
        <v>11720</v>
      </c>
    </row>
    <row r="9" spans="1:27">
      <c r="A9" s="5">
        <v>5</v>
      </c>
      <c r="B9" s="5" t="s">
        <v>13</v>
      </c>
      <c r="C9" s="5">
        <v>4903</v>
      </c>
      <c r="D9" s="6"/>
      <c r="E9" s="6"/>
      <c r="F9" s="6"/>
      <c r="G9" s="6"/>
      <c r="H9" s="5">
        <f t="shared" si="0"/>
        <v>4903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122</v>
      </c>
      <c r="Z9" s="8">
        <v>52</v>
      </c>
      <c r="AA9" s="8">
        <f t="shared" si="1"/>
        <v>6344</v>
      </c>
    </row>
    <row r="10" spans="1:27">
      <c r="A10" s="5">
        <v>6</v>
      </c>
      <c r="B10" s="5" t="s">
        <v>14</v>
      </c>
      <c r="C10" s="5">
        <v>4903</v>
      </c>
      <c r="D10" s="6"/>
      <c r="E10" s="6"/>
      <c r="F10" s="6"/>
      <c r="G10" s="6"/>
      <c r="H10" s="5">
        <f t="shared" si="0"/>
        <v>4903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25</v>
      </c>
      <c r="Z10" s="8">
        <v>62</v>
      </c>
      <c r="AA10" s="8">
        <f t="shared" si="1"/>
        <v>1550</v>
      </c>
    </row>
    <row r="11" spans="1:27">
      <c r="A11" s="5">
        <v>7</v>
      </c>
      <c r="B11" s="5" t="s">
        <v>47</v>
      </c>
      <c r="C11" s="5">
        <v>4903</v>
      </c>
      <c r="D11" s="6"/>
      <c r="E11" s="6"/>
      <c r="F11" s="6"/>
      <c r="G11" s="6"/>
      <c r="H11" s="5">
        <f t="shared" si="0"/>
        <v>4903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>
        <v>8</v>
      </c>
      <c r="B12" s="5" t="s">
        <v>17</v>
      </c>
      <c r="C12" s="5">
        <v>4903</v>
      </c>
      <c r="D12" s="6"/>
      <c r="E12" s="6"/>
      <c r="F12" s="6"/>
      <c r="G12" s="6"/>
      <c r="H12" s="5">
        <f t="shared" si="0"/>
        <v>4903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Z15" s="8">
        <v>130</v>
      </c>
      <c r="AA15" s="8">
        <f t="shared" si="1"/>
        <v>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19614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34612</v>
      </c>
      <c r="D18" s="5"/>
      <c r="E18" s="5"/>
      <c r="F18" s="5"/>
      <c r="G18" s="5"/>
      <c r="H18" s="5">
        <f>SUM(H5:H17)</f>
        <v>34612</v>
      </c>
      <c r="I18" s="9"/>
      <c r="AA18" s="8">
        <f>AA16/AA17</f>
        <v>4903.5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X20" sqref="X20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1.62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67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Z7" s="8">
        <v>115</v>
      </c>
      <c r="AA7" s="8">
        <f t="shared" ref="AA7:AA15" si="1">Y7*Z7</f>
        <v>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f>212</f>
        <v>212</v>
      </c>
      <c r="Z8" s="8">
        <v>40</v>
      </c>
      <c r="AA8" s="8">
        <f t="shared" si="1"/>
        <v>8480</v>
      </c>
    </row>
    <row r="9" spans="1:27">
      <c r="A9" s="5">
        <v>5</v>
      </c>
      <c r="B9" s="5" t="s">
        <v>13</v>
      </c>
      <c r="C9" s="5">
        <v>5230</v>
      </c>
      <c r="D9" s="6"/>
      <c r="E9" s="6"/>
      <c r="F9" s="6"/>
      <c r="G9" s="6"/>
      <c r="H9" s="5">
        <f t="shared" si="0"/>
        <v>5230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f>216</f>
        <v>216</v>
      </c>
      <c r="Z9" s="8">
        <v>52</v>
      </c>
      <c r="AA9" s="8">
        <f t="shared" si="1"/>
        <v>11232</v>
      </c>
    </row>
    <row r="10" spans="1:27">
      <c r="A10" s="5">
        <v>6</v>
      </c>
      <c r="B10" s="5" t="s">
        <v>14</v>
      </c>
      <c r="C10" s="5">
        <v>5230</v>
      </c>
      <c r="D10" s="6"/>
      <c r="E10" s="6"/>
      <c r="F10" s="6"/>
      <c r="G10" s="6"/>
      <c r="H10" s="5">
        <f t="shared" si="0"/>
        <v>5230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f>84</f>
        <v>84</v>
      </c>
      <c r="Z10" s="8">
        <v>62</v>
      </c>
      <c r="AA10" s="8">
        <f t="shared" si="1"/>
        <v>5208</v>
      </c>
    </row>
    <row r="11" spans="1:27">
      <c r="A11" s="5">
        <v>7</v>
      </c>
      <c r="B11" s="5" t="s">
        <v>47</v>
      </c>
      <c r="C11" s="5">
        <v>5230</v>
      </c>
      <c r="D11" s="6"/>
      <c r="E11" s="6"/>
      <c r="F11" s="6"/>
      <c r="G11" s="6"/>
      <c r="H11" s="5">
        <f t="shared" si="0"/>
        <v>5230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>
        <v>8</v>
      </c>
      <c r="B12" s="5" t="s">
        <v>17</v>
      </c>
      <c r="C12" s="5">
        <v>5230</v>
      </c>
      <c r="D12" s="6"/>
      <c r="E12" s="6"/>
      <c r="F12" s="6"/>
      <c r="G12" s="6"/>
      <c r="H12" s="5">
        <f t="shared" si="0"/>
        <v>5230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Z15" s="8">
        <v>130</v>
      </c>
      <c r="AA15" s="8">
        <f t="shared" si="1"/>
        <v>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24920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35920</v>
      </c>
      <c r="D18" s="5"/>
      <c r="E18" s="5"/>
      <c r="F18" s="5"/>
      <c r="G18" s="5"/>
      <c r="H18" s="5">
        <f>SUM(H5:H17)</f>
        <v>35920</v>
      </c>
      <c r="I18" s="9"/>
      <c r="AA18" s="8">
        <f>AA16/AA17</f>
        <v>6230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20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9">
        <v>1</v>
      </c>
      <c r="B5" s="9" t="s">
        <v>9</v>
      </c>
      <c r="C5" s="9">
        <v>3500</v>
      </c>
      <c r="D5" s="9"/>
      <c r="E5" s="9"/>
      <c r="F5" s="9"/>
      <c r="G5" s="9"/>
      <c r="H5" s="9">
        <f t="shared" ref="H5:H11" si="0">C5</f>
        <v>3500</v>
      </c>
      <c r="I5" s="9"/>
    </row>
    <row r="6" spans="1:9">
      <c r="A6" s="9">
        <v>2</v>
      </c>
      <c r="B6" s="9" t="s">
        <v>28</v>
      </c>
      <c r="C6" s="9">
        <v>2800</v>
      </c>
      <c r="D6" s="9"/>
      <c r="E6" s="9"/>
      <c r="F6" s="9"/>
      <c r="G6" s="9"/>
      <c r="H6" s="9">
        <f t="shared" si="0"/>
        <v>2800</v>
      </c>
      <c r="I6" s="9"/>
    </row>
    <row r="7" spans="1:9">
      <c r="A7" s="9">
        <v>3</v>
      </c>
      <c r="B7" s="9" t="s">
        <v>29</v>
      </c>
      <c r="C7" s="9">
        <v>3020</v>
      </c>
      <c r="D7" s="9"/>
      <c r="E7" s="9"/>
      <c r="F7" s="9"/>
      <c r="G7" s="9"/>
      <c r="H7" s="9">
        <f t="shared" si="0"/>
        <v>3020</v>
      </c>
      <c r="I7" s="9"/>
    </row>
    <row r="8" spans="1:9">
      <c r="A8" s="9">
        <v>4</v>
      </c>
      <c r="B8" s="9" t="s">
        <v>30</v>
      </c>
      <c r="C8" s="9">
        <v>3020</v>
      </c>
      <c r="D8" s="9"/>
      <c r="E8" s="9"/>
      <c r="F8" s="9"/>
      <c r="G8" s="9"/>
      <c r="H8" s="9">
        <f t="shared" si="0"/>
        <v>3020</v>
      </c>
      <c r="I8" s="9"/>
    </row>
    <row r="9" spans="1:9">
      <c r="A9" s="9">
        <v>5</v>
      </c>
      <c r="B9" s="9" t="s">
        <v>31</v>
      </c>
      <c r="C9" s="9">
        <v>3020</v>
      </c>
      <c r="D9" s="9"/>
      <c r="E9" s="9"/>
      <c r="F9" s="9"/>
      <c r="G9" s="9"/>
      <c r="H9" s="9">
        <f t="shared" si="0"/>
        <v>3020</v>
      </c>
      <c r="I9" s="9"/>
    </row>
    <row r="10" spans="1:9">
      <c r="A10" s="9">
        <v>6</v>
      </c>
      <c r="B10" s="9" t="s">
        <v>32</v>
      </c>
      <c r="C10" s="9">
        <v>3020</v>
      </c>
      <c r="D10" s="9"/>
      <c r="E10" s="9"/>
      <c r="F10" s="9"/>
      <c r="G10" s="9"/>
      <c r="H10" s="9">
        <f t="shared" si="0"/>
        <v>3020</v>
      </c>
      <c r="I10" s="9"/>
    </row>
    <row r="11" spans="1:9">
      <c r="A11" s="9">
        <v>7</v>
      </c>
      <c r="B11" s="9" t="s">
        <v>33</v>
      </c>
      <c r="C11" s="9">
        <v>3020</v>
      </c>
      <c r="D11" s="9"/>
      <c r="E11" s="9"/>
      <c r="F11" s="9"/>
      <c r="G11" s="9"/>
      <c r="H11" s="9">
        <f t="shared" si="0"/>
        <v>3020</v>
      </c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>
      <c r="A14" s="9"/>
      <c r="B14" s="9"/>
      <c r="C14" s="9"/>
      <c r="D14" s="9"/>
      <c r="E14" s="9"/>
      <c r="F14" s="9"/>
      <c r="G14" s="9"/>
      <c r="H14" s="9"/>
      <c r="I14" s="9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 t="s">
        <v>34</v>
      </c>
      <c r="C18" s="9">
        <f>SUM(C5:C16)</f>
        <v>21400</v>
      </c>
      <c r="D18" s="9"/>
      <c r="E18" s="9"/>
      <c r="F18" s="9"/>
      <c r="G18" s="9"/>
      <c r="H18" s="9">
        <f>SUM(H5:H16)</f>
        <v>21400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68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Z7" s="8">
        <v>115</v>
      </c>
      <c r="AA7" s="8">
        <f t="shared" ref="AA7:AA15" si="1">Y7*Z7</f>
        <v>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50</v>
      </c>
      <c r="Z8" s="8">
        <v>40</v>
      </c>
      <c r="AA8" s="8">
        <f t="shared" si="1"/>
        <v>2000</v>
      </c>
    </row>
    <row r="9" spans="1:27">
      <c r="A9" s="5">
        <v>5</v>
      </c>
      <c r="B9" s="5" t="s">
        <v>13</v>
      </c>
      <c r="C9" s="5">
        <v>4086</v>
      </c>
      <c r="D9" s="6"/>
      <c r="E9" s="6"/>
      <c r="F9" s="6"/>
      <c r="G9" s="6"/>
      <c r="H9" s="5">
        <f t="shared" si="0"/>
        <v>4086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60</v>
      </c>
      <c r="Z9" s="8">
        <v>52</v>
      </c>
      <c r="AA9" s="8">
        <f t="shared" si="1"/>
        <v>3120</v>
      </c>
    </row>
    <row r="10" spans="1:27">
      <c r="A10" s="5">
        <v>6</v>
      </c>
      <c r="B10" s="5" t="s">
        <v>14</v>
      </c>
      <c r="C10" s="5">
        <v>4086</v>
      </c>
      <c r="D10" s="6"/>
      <c r="E10" s="6"/>
      <c r="F10" s="6"/>
      <c r="G10" s="6"/>
      <c r="H10" s="5">
        <f t="shared" si="0"/>
        <v>4086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120</v>
      </c>
      <c r="Z10" s="8">
        <v>62</v>
      </c>
      <c r="AA10" s="8">
        <f t="shared" si="1"/>
        <v>7440</v>
      </c>
    </row>
    <row r="11" spans="1:27">
      <c r="A11" s="5">
        <v>7</v>
      </c>
      <c r="B11" s="5" t="s">
        <v>47</v>
      </c>
      <c r="C11" s="5">
        <v>4086</v>
      </c>
      <c r="D11" s="6"/>
      <c r="E11" s="6"/>
      <c r="F11" s="6"/>
      <c r="G11" s="6"/>
      <c r="H11" s="5">
        <f t="shared" si="0"/>
        <v>4086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>
        <v>8</v>
      </c>
      <c r="B12" s="5" t="s">
        <v>17</v>
      </c>
      <c r="C12" s="5">
        <v>4086</v>
      </c>
      <c r="D12" s="6"/>
      <c r="E12" s="6"/>
      <c r="F12" s="6"/>
      <c r="G12" s="6"/>
      <c r="H12" s="5">
        <f t="shared" si="0"/>
        <v>4086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Y12" s="8">
        <v>20</v>
      </c>
      <c r="Z12" s="8">
        <v>82</v>
      </c>
      <c r="AA12" s="8">
        <f t="shared" si="1"/>
        <v>1640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Y13" s="8">
        <v>5</v>
      </c>
      <c r="Z13" s="8">
        <v>115</v>
      </c>
      <c r="AA13" s="8">
        <f t="shared" si="1"/>
        <v>575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Y14" s="8">
        <v>2</v>
      </c>
      <c r="Z14" s="8">
        <v>135</v>
      </c>
      <c r="AA14" s="8">
        <f t="shared" si="1"/>
        <v>270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v>10</v>
      </c>
      <c r="Z15" s="8">
        <v>130</v>
      </c>
      <c r="AA15" s="8">
        <f t="shared" si="1"/>
        <v>1300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16345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31344</v>
      </c>
      <c r="D18" s="5"/>
      <c r="E18" s="5"/>
      <c r="F18" s="5"/>
      <c r="G18" s="5"/>
      <c r="H18" s="5">
        <f>SUM(H5:H17)</f>
        <v>31344</v>
      </c>
      <c r="I18" s="9"/>
      <c r="AA18" s="8">
        <f>AA16/AA17</f>
        <v>4086.25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236111111111111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X18" sqref="X18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69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2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Z7" s="8">
        <v>115</v>
      </c>
      <c r="AA7" s="8">
        <f t="shared" ref="AA7:AA15" si="1">Y7*Z7</f>
        <v>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86</v>
      </c>
      <c r="Z8" s="8">
        <v>40</v>
      </c>
      <c r="AA8" s="8">
        <f t="shared" si="1"/>
        <v>3440</v>
      </c>
    </row>
    <row r="9" spans="1:27">
      <c r="A9" s="5">
        <v>5</v>
      </c>
      <c r="B9" s="5" t="s">
        <v>13</v>
      </c>
      <c r="C9" s="5">
        <v>4618</v>
      </c>
      <c r="D9" s="6"/>
      <c r="E9" s="6"/>
      <c r="F9" s="6"/>
      <c r="G9" s="6"/>
      <c r="H9" s="5">
        <f t="shared" si="0"/>
        <v>4618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Y9" s="8">
        <v>90</v>
      </c>
      <c r="Z9" s="8">
        <v>52</v>
      </c>
      <c r="AA9" s="8">
        <f t="shared" si="1"/>
        <v>4680</v>
      </c>
    </row>
    <row r="10" spans="1:27">
      <c r="A10" s="5">
        <v>6</v>
      </c>
      <c r="B10" s="11" t="s">
        <v>14</v>
      </c>
      <c r="C10" s="5">
        <v>4618</v>
      </c>
      <c r="D10" s="6"/>
      <c r="E10" s="6"/>
      <c r="F10" s="6"/>
      <c r="G10" s="6"/>
      <c r="H10" s="5">
        <f t="shared" si="0"/>
        <v>4618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115</v>
      </c>
      <c r="Z10" s="8">
        <v>62</v>
      </c>
      <c r="AA10" s="8">
        <f t="shared" si="1"/>
        <v>7130</v>
      </c>
    </row>
    <row r="11" spans="1:27">
      <c r="A11" s="5">
        <v>7</v>
      </c>
      <c r="B11" s="5" t="s">
        <v>47</v>
      </c>
      <c r="C11" s="5">
        <v>4618</v>
      </c>
      <c r="D11" s="6"/>
      <c r="E11" s="6"/>
      <c r="F11" s="6"/>
      <c r="G11" s="6"/>
      <c r="H11" s="5">
        <f t="shared" si="0"/>
        <v>4618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>
        <v>8</v>
      </c>
      <c r="B12" s="5" t="s">
        <v>17</v>
      </c>
      <c r="C12" s="5">
        <v>4618</v>
      </c>
      <c r="D12" s="6"/>
      <c r="E12" s="6"/>
      <c r="F12" s="6"/>
      <c r="G12" s="6"/>
      <c r="H12" s="5">
        <f t="shared" si="0"/>
        <v>4618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Y13" s="8">
        <v>28</v>
      </c>
      <c r="Z13" s="8">
        <v>115</v>
      </c>
      <c r="AA13" s="8">
        <f t="shared" si="1"/>
        <v>3220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Z15" s="8">
        <v>130</v>
      </c>
      <c r="AA15" s="8">
        <f t="shared" si="1"/>
        <v>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18470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33472</v>
      </c>
      <c r="D18" s="5"/>
      <c r="E18" s="5"/>
      <c r="F18" s="5"/>
      <c r="G18" s="5"/>
      <c r="H18" s="5">
        <f>SUM(H5:H17)</f>
        <v>33472</v>
      </c>
      <c r="I18" s="9"/>
      <c r="AA18" s="8">
        <f>AA16/AA17</f>
        <v>4617.5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236111111111111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V22" sqref="V22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70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1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v>8</v>
      </c>
      <c r="Z7" s="8">
        <v>115</v>
      </c>
      <c r="AA7" s="8">
        <f t="shared" ref="AA7:AA15" si="1">Y7*Z7</f>
        <v>920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Z8" s="8">
        <v>40</v>
      </c>
      <c r="AA8" s="8">
        <f t="shared" si="1"/>
        <v>0</v>
      </c>
    </row>
    <row r="9" spans="1:27">
      <c r="A9" s="5">
        <v>5</v>
      </c>
      <c r="B9" s="5" t="s">
        <v>13</v>
      </c>
      <c r="C9" s="5">
        <v>4300</v>
      </c>
      <c r="D9" s="6"/>
      <c r="E9" s="6"/>
      <c r="F9" s="6"/>
      <c r="G9" s="6"/>
      <c r="H9" s="5">
        <f t="shared" si="0"/>
        <v>4300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Z9" s="8">
        <v>52</v>
      </c>
      <c r="AA9" s="8">
        <f t="shared" si="1"/>
        <v>0</v>
      </c>
    </row>
    <row r="10" spans="1:27">
      <c r="A10" s="5">
        <v>6</v>
      </c>
      <c r="B10" s="5" t="s">
        <v>47</v>
      </c>
      <c r="C10" s="5">
        <v>4300</v>
      </c>
      <c r="D10" s="6"/>
      <c r="E10" s="6"/>
      <c r="F10" s="6"/>
      <c r="G10" s="6"/>
      <c r="H10" s="5">
        <f t="shared" si="0"/>
        <v>4300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196</v>
      </c>
      <c r="Z10" s="8">
        <v>62</v>
      </c>
      <c r="AA10" s="8">
        <f t="shared" si="1"/>
        <v>12152</v>
      </c>
    </row>
    <row r="11" spans="1:27">
      <c r="A11" s="5">
        <v>7</v>
      </c>
      <c r="B11" s="5" t="s">
        <v>17</v>
      </c>
      <c r="C11" s="5">
        <v>4300</v>
      </c>
      <c r="D11" s="6"/>
      <c r="E11" s="6"/>
      <c r="F11" s="6"/>
      <c r="G11" s="6"/>
      <c r="H11" s="5">
        <f t="shared" si="0"/>
        <v>4300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/>
      <c r="B12" s="9"/>
      <c r="C12" s="9"/>
      <c r="D12" s="9"/>
      <c r="E12" s="9"/>
      <c r="F12" s="9"/>
      <c r="G12" s="9"/>
      <c r="H12" s="9"/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v>1</v>
      </c>
      <c r="Z15" s="8">
        <v>130</v>
      </c>
      <c r="AA15" s="8">
        <f t="shared" si="1"/>
        <v>130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13202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27900</v>
      </c>
      <c r="D18" s="5"/>
      <c r="E18" s="5"/>
      <c r="F18" s="5"/>
      <c r="G18" s="5"/>
      <c r="H18" s="5">
        <f>SUM(H5:H17)</f>
        <v>27900</v>
      </c>
      <c r="I18" s="9"/>
      <c r="AA18" s="8">
        <f>AA16/AA17</f>
        <v>3300.5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2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tabSelected="1" workbookViewId="0">
      <selection activeCell="V23" sqref="V23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71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1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v>8</v>
      </c>
      <c r="Z7" s="8">
        <v>115</v>
      </c>
      <c r="AA7" s="8">
        <f t="shared" ref="AA7:AA15" si="1">Y7*Z7</f>
        <v>920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Z8" s="8">
        <v>40</v>
      </c>
      <c r="AA8" s="8">
        <f t="shared" si="1"/>
        <v>0</v>
      </c>
    </row>
    <row r="9" spans="1:27">
      <c r="A9" s="5">
        <v>5</v>
      </c>
      <c r="B9" s="5" t="s">
        <v>13</v>
      </c>
      <c r="C9" s="5">
        <v>4300</v>
      </c>
      <c r="D9" s="6"/>
      <c r="E9" s="6"/>
      <c r="F9" s="6"/>
      <c r="G9" s="6"/>
      <c r="H9" s="5">
        <f t="shared" si="0"/>
        <v>4300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Z9" s="8">
        <v>52</v>
      </c>
      <c r="AA9" s="8">
        <f t="shared" si="1"/>
        <v>0</v>
      </c>
    </row>
    <row r="10" spans="1:27">
      <c r="A10" s="5">
        <v>6</v>
      </c>
      <c r="B10" s="5" t="s">
        <v>47</v>
      </c>
      <c r="C10" s="5">
        <v>4300</v>
      </c>
      <c r="D10" s="6"/>
      <c r="E10" s="6"/>
      <c r="F10" s="6"/>
      <c r="G10" s="6"/>
      <c r="H10" s="5">
        <f t="shared" si="0"/>
        <v>4300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196</v>
      </c>
      <c r="Z10" s="8">
        <v>62</v>
      </c>
      <c r="AA10" s="8">
        <f t="shared" si="1"/>
        <v>12152</v>
      </c>
    </row>
    <row r="11" spans="1:27">
      <c r="A11" s="5">
        <v>7</v>
      </c>
      <c r="B11" s="5" t="s">
        <v>17</v>
      </c>
      <c r="C11" s="5">
        <v>4300</v>
      </c>
      <c r="D11" s="6"/>
      <c r="E11" s="6"/>
      <c r="F11" s="6"/>
      <c r="G11" s="6"/>
      <c r="H11" s="5">
        <f t="shared" si="0"/>
        <v>4300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/>
      <c r="B12" s="9"/>
      <c r="C12" s="9"/>
      <c r="D12" s="9"/>
      <c r="E12" s="9"/>
      <c r="F12" s="9"/>
      <c r="G12" s="9"/>
      <c r="H12" s="9"/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v>1</v>
      </c>
      <c r="Z15" s="8">
        <v>130</v>
      </c>
      <c r="AA15" s="8">
        <f t="shared" si="1"/>
        <v>130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13202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27900</v>
      </c>
      <c r="D18" s="5"/>
      <c r="E18" s="5"/>
      <c r="F18" s="5"/>
      <c r="G18" s="5"/>
      <c r="H18" s="5">
        <f>SUM(H5:H17)</f>
        <v>27900</v>
      </c>
      <c r="I18" s="9"/>
      <c r="AA18" s="8">
        <f>AA16/AA17</f>
        <v>3300.5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V15" sqref="V15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72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1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v>8</v>
      </c>
      <c r="Z7" s="8">
        <v>115</v>
      </c>
      <c r="AA7" s="8">
        <f t="shared" ref="AA7:AA15" si="1">Y7*Z7</f>
        <v>920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86</v>
      </c>
      <c r="Z8" s="8">
        <v>40</v>
      </c>
      <c r="AA8" s="8">
        <f t="shared" si="1"/>
        <v>3440</v>
      </c>
    </row>
    <row r="9" spans="1:27">
      <c r="A9" s="5">
        <v>5</v>
      </c>
      <c r="B9" s="5" t="s">
        <v>13</v>
      </c>
      <c r="C9" s="5">
        <v>4160.5</v>
      </c>
      <c r="D9" s="6"/>
      <c r="E9" s="6"/>
      <c r="F9" s="6"/>
      <c r="G9" s="6"/>
      <c r="H9" s="5">
        <f t="shared" si="0"/>
        <v>4160.5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Z9" s="8">
        <v>52</v>
      </c>
      <c r="AA9" s="8">
        <f t="shared" si="1"/>
        <v>0</v>
      </c>
    </row>
    <row r="10" spans="1:27">
      <c r="A10" s="5">
        <v>6</v>
      </c>
      <c r="B10" s="5" t="s">
        <v>47</v>
      </c>
      <c r="C10" s="5">
        <v>4160.5</v>
      </c>
      <c r="D10" s="6"/>
      <c r="E10" s="6"/>
      <c r="F10" s="6"/>
      <c r="G10" s="6"/>
      <c r="H10" s="5">
        <f t="shared" si="0"/>
        <v>4160.5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196</v>
      </c>
      <c r="Z10" s="8">
        <v>62</v>
      </c>
      <c r="AA10" s="8">
        <f t="shared" si="1"/>
        <v>12152</v>
      </c>
    </row>
    <row r="11" spans="1:27">
      <c r="A11" s="5">
        <v>7</v>
      </c>
      <c r="B11" s="5" t="s">
        <v>17</v>
      </c>
      <c r="C11" s="5">
        <v>4160.5</v>
      </c>
      <c r="D11" s="6"/>
      <c r="E11" s="6"/>
      <c r="F11" s="6"/>
      <c r="G11" s="6"/>
      <c r="H11" s="5">
        <f t="shared" si="0"/>
        <v>4160.5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/>
      <c r="B12" s="9"/>
      <c r="C12" s="9"/>
      <c r="D12" s="9"/>
      <c r="E12" s="9"/>
      <c r="F12" s="9"/>
      <c r="G12" s="9"/>
      <c r="H12" s="9"/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v>1</v>
      </c>
      <c r="Z15" s="8">
        <v>130</v>
      </c>
      <c r="AA15" s="8">
        <f t="shared" si="1"/>
        <v>130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16642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27481.5</v>
      </c>
      <c r="D18" s="5"/>
      <c r="E18" s="5"/>
      <c r="F18" s="5"/>
      <c r="G18" s="5"/>
      <c r="H18" s="5">
        <f>SUM(H5:H17)</f>
        <v>27481.5</v>
      </c>
      <c r="I18" s="9"/>
      <c r="AA18" s="8">
        <f>AA16/AA17</f>
        <v>4160.5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354166666666667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73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1" si="0">C5</f>
        <v>4500</v>
      </c>
      <c r="I5" s="9"/>
    </row>
    <row r="6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  <c r="Y6" s="8" t="s">
        <v>49</v>
      </c>
      <c r="Z6" s="8" t="s">
        <v>50</v>
      </c>
      <c r="AA6" s="8" t="s">
        <v>51</v>
      </c>
    </row>
    <row r="7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9"/>
      <c r="X7" s="8" t="s">
        <v>39</v>
      </c>
      <c r="Y7" s="8">
        <v>10</v>
      </c>
      <c r="Z7" s="8">
        <v>115</v>
      </c>
      <c r="AA7" s="8">
        <f t="shared" ref="AA7:AA15" si="1">Y7*Z7</f>
        <v>1150</v>
      </c>
    </row>
    <row r="8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9"/>
      <c r="K8" s="8" t="s">
        <v>39</v>
      </c>
      <c r="L8" s="8">
        <v>25</v>
      </c>
      <c r="M8" s="8">
        <v>115</v>
      </c>
      <c r="N8" s="8">
        <f t="shared" ref="N8:N13" si="2">L8*M8</f>
        <v>2875</v>
      </c>
      <c r="R8" s="8" t="s">
        <v>39</v>
      </c>
      <c r="S8" s="8">
        <v>20</v>
      </c>
      <c r="T8" s="8">
        <v>115</v>
      </c>
      <c r="U8" s="8">
        <f t="shared" ref="U8:U13" si="3">S8*T8</f>
        <v>2300</v>
      </c>
      <c r="X8" s="8" t="s">
        <v>40</v>
      </c>
      <c r="Y8" s="8">
        <v>86</v>
      </c>
      <c r="Z8" s="8">
        <v>40</v>
      </c>
      <c r="AA8" s="8">
        <f t="shared" si="1"/>
        <v>3440</v>
      </c>
    </row>
    <row r="9" spans="1:27">
      <c r="A9" s="5">
        <v>5</v>
      </c>
      <c r="B9" s="5" t="s">
        <v>13</v>
      </c>
      <c r="C9" s="5">
        <v>4218</v>
      </c>
      <c r="D9" s="6"/>
      <c r="E9" s="6"/>
      <c r="F9" s="6"/>
      <c r="G9" s="6"/>
      <c r="H9" s="5">
        <f t="shared" si="0"/>
        <v>4218</v>
      </c>
      <c r="I9" s="9"/>
      <c r="K9" s="8" t="s">
        <v>40</v>
      </c>
      <c r="L9" s="8">
        <v>66</v>
      </c>
      <c r="M9" s="8">
        <v>40</v>
      </c>
      <c r="N9" s="8">
        <f t="shared" si="2"/>
        <v>2640</v>
      </c>
      <c r="R9" s="8" t="s">
        <v>40</v>
      </c>
      <c r="S9" s="8">
        <v>35</v>
      </c>
      <c r="T9" s="8">
        <v>40</v>
      </c>
      <c r="U9" s="8">
        <f t="shared" si="3"/>
        <v>1400</v>
      </c>
      <c r="X9" s="8" t="s">
        <v>41</v>
      </c>
      <c r="Z9" s="8">
        <v>52</v>
      </c>
      <c r="AA9" s="8">
        <f t="shared" si="1"/>
        <v>0</v>
      </c>
    </row>
    <row r="10" spans="1:27">
      <c r="A10" s="5">
        <v>6</v>
      </c>
      <c r="B10" s="5" t="s">
        <v>47</v>
      </c>
      <c r="C10" s="5">
        <v>4218</v>
      </c>
      <c r="D10" s="6"/>
      <c r="E10" s="6"/>
      <c r="F10" s="6"/>
      <c r="G10" s="6"/>
      <c r="H10" s="5">
        <f t="shared" si="0"/>
        <v>4218</v>
      </c>
      <c r="I10" s="9"/>
      <c r="K10" s="8" t="s">
        <v>41</v>
      </c>
      <c r="L10" s="8">
        <v>72</v>
      </c>
      <c r="M10" s="8">
        <v>52</v>
      </c>
      <c r="N10" s="8">
        <f t="shared" si="2"/>
        <v>3744</v>
      </c>
      <c r="R10" s="8" t="s">
        <v>41</v>
      </c>
      <c r="S10" s="8">
        <v>115</v>
      </c>
      <c r="T10" s="8">
        <v>52</v>
      </c>
      <c r="U10" s="8">
        <f t="shared" si="3"/>
        <v>5980</v>
      </c>
      <c r="X10" s="8" t="s">
        <v>42</v>
      </c>
      <c r="Y10" s="8">
        <v>196</v>
      </c>
      <c r="Z10" s="8">
        <v>62</v>
      </c>
      <c r="AA10" s="8">
        <f t="shared" si="1"/>
        <v>12152</v>
      </c>
    </row>
    <row r="11" spans="1:27">
      <c r="A11" s="5">
        <v>7</v>
      </c>
      <c r="B11" s="5" t="s">
        <v>17</v>
      </c>
      <c r="C11" s="5">
        <v>4218</v>
      </c>
      <c r="D11" s="6"/>
      <c r="E11" s="6"/>
      <c r="F11" s="6"/>
      <c r="G11" s="6"/>
      <c r="H11" s="5">
        <f t="shared" si="0"/>
        <v>4218</v>
      </c>
      <c r="I11" s="9"/>
      <c r="K11" s="8" t="s">
        <v>42</v>
      </c>
      <c r="L11" s="8">
        <v>15</v>
      </c>
      <c r="M11" s="8">
        <v>62</v>
      </c>
      <c r="N11" s="8">
        <f t="shared" si="2"/>
        <v>930</v>
      </c>
      <c r="R11" s="8" t="s">
        <v>42</v>
      </c>
      <c r="S11" s="8">
        <v>75</v>
      </c>
      <c r="T11" s="8">
        <v>62</v>
      </c>
      <c r="U11" s="8">
        <f t="shared" si="3"/>
        <v>4650</v>
      </c>
      <c r="X11" s="8" t="s">
        <v>42</v>
      </c>
      <c r="Z11" s="8">
        <v>82</v>
      </c>
      <c r="AA11" s="8">
        <f t="shared" si="1"/>
        <v>0</v>
      </c>
    </row>
    <row r="12" spans="1:27">
      <c r="A12" s="5"/>
      <c r="B12" s="9"/>
      <c r="C12" s="9"/>
      <c r="D12" s="9"/>
      <c r="E12" s="9"/>
      <c r="F12" s="9"/>
      <c r="G12" s="9"/>
      <c r="H12" s="9"/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2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3"/>
        <v>820</v>
      </c>
      <c r="X12" s="8" t="s">
        <v>44</v>
      </c>
      <c r="Z12" s="8">
        <v>82</v>
      </c>
      <c r="AA12" s="8">
        <f t="shared" si="1"/>
        <v>0</v>
      </c>
    </row>
    <row r="13" spans="1:27">
      <c r="A13" s="5"/>
      <c r="B13" s="9"/>
      <c r="C13" s="9"/>
      <c r="D13" s="9"/>
      <c r="E13" s="9"/>
      <c r="F13" s="9"/>
      <c r="G13" s="9"/>
      <c r="H13" s="9"/>
      <c r="I13" s="9"/>
      <c r="K13" s="8" t="s">
        <v>44</v>
      </c>
      <c r="L13" s="8">
        <v>5</v>
      </c>
      <c r="M13" s="8">
        <v>82</v>
      </c>
      <c r="N13" s="8">
        <f t="shared" si="2"/>
        <v>410</v>
      </c>
      <c r="R13" s="8" t="s">
        <v>44</v>
      </c>
      <c r="S13" s="8">
        <v>12</v>
      </c>
      <c r="T13" s="8">
        <v>82</v>
      </c>
      <c r="U13" s="8">
        <f t="shared" si="3"/>
        <v>984</v>
      </c>
      <c r="X13" s="8" t="s">
        <v>62</v>
      </c>
      <c r="Z13" s="8">
        <v>115</v>
      </c>
      <c r="AA13" s="8">
        <f t="shared" si="1"/>
        <v>0</v>
      </c>
    </row>
    <row r="14" spans="1:27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  <c r="X14" s="8" t="s">
        <v>63</v>
      </c>
      <c r="Z14" s="8">
        <v>135</v>
      </c>
      <c r="AA14" s="8">
        <f t="shared" si="1"/>
        <v>0</v>
      </c>
    </row>
    <row r="15" spans="1:27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  <c r="X15" s="8" t="s">
        <v>64</v>
      </c>
      <c r="Y15" s="8">
        <v>1</v>
      </c>
      <c r="Z15" s="8">
        <v>130</v>
      </c>
      <c r="AA15" s="8">
        <f t="shared" si="1"/>
        <v>130</v>
      </c>
    </row>
    <row r="16" spans="1:27">
      <c r="A16" s="5"/>
      <c r="B16" s="5"/>
      <c r="C16" s="5"/>
      <c r="D16" s="5"/>
      <c r="E16" s="5"/>
      <c r="F16" s="5"/>
      <c r="G16" s="5"/>
      <c r="H16" s="5"/>
      <c r="I16" s="9"/>
      <c r="AA16" s="8">
        <f>SUM(AA7:AA15)</f>
        <v>16872</v>
      </c>
    </row>
    <row r="17" spans="1:27">
      <c r="A17" s="5"/>
      <c r="B17" s="5"/>
      <c r="C17" s="5"/>
      <c r="D17" s="5"/>
      <c r="E17" s="5"/>
      <c r="F17" s="5"/>
      <c r="G17" s="5"/>
      <c r="H17" s="5"/>
      <c r="I17" s="9"/>
      <c r="AA17" s="8">
        <v>4</v>
      </c>
    </row>
    <row r="18" spans="1:27">
      <c r="A18" s="5"/>
      <c r="B18" s="5" t="s">
        <v>34</v>
      </c>
      <c r="C18" s="5">
        <f>SUM(C5:C17)</f>
        <v>27654</v>
      </c>
      <c r="D18" s="5"/>
      <c r="E18" s="5"/>
      <c r="F18" s="5"/>
      <c r="G18" s="5"/>
      <c r="H18" s="5">
        <f>SUM(H5:H17)</f>
        <v>27654</v>
      </c>
      <c r="I18" s="9"/>
      <c r="AA18" s="8">
        <f>AA16/AA17</f>
        <v>4218</v>
      </c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354166666666667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V20" sqref="V20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hidden="1" customWidth="1"/>
    <col min="14" max="14" width="9.875" style="1" hidden="1" customWidth="1"/>
    <col min="15" max="21" width="9" style="1" hidden="1" customWidth="1"/>
    <col min="22" max="22" width="31.5" style="2" customWidth="1"/>
    <col min="23" max="23" width="18.875" style="2" customWidth="1"/>
    <col min="24" max="26" width="9" style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74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115</v>
      </c>
      <c r="N8" s="1">
        <f t="shared" ref="N8:N13" si="2">L8*M8</f>
        <v>2875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3045</v>
      </c>
      <c r="D9" s="6"/>
      <c r="E9" s="6"/>
      <c r="F9" s="6"/>
      <c r="G9" s="6"/>
      <c r="H9" s="5">
        <f t="shared" si="0"/>
        <v>3045</v>
      </c>
      <c r="I9" s="5"/>
      <c r="K9" s="1" t="s">
        <v>40</v>
      </c>
      <c r="L9" s="1">
        <v>66</v>
      </c>
      <c r="M9" s="1">
        <v>40</v>
      </c>
      <c r="N9" s="1">
        <f t="shared" si="2"/>
        <v>2640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3045</v>
      </c>
      <c r="D10" s="6"/>
      <c r="E10" s="6"/>
      <c r="F10" s="6"/>
      <c r="G10" s="6"/>
      <c r="H10" s="5">
        <f t="shared" si="0"/>
        <v>3045</v>
      </c>
      <c r="I10" s="5"/>
      <c r="K10" s="1" t="s">
        <v>41</v>
      </c>
      <c r="L10" s="1">
        <v>72</v>
      </c>
      <c r="M10" s="1">
        <v>52</v>
      </c>
      <c r="N10" s="1">
        <f t="shared" si="2"/>
        <v>3744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3045</v>
      </c>
      <c r="D11" s="6"/>
      <c r="E11" s="6"/>
      <c r="F11" s="6"/>
      <c r="G11" s="6"/>
      <c r="H11" s="5">
        <f t="shared" si="0"/>
        <v>3045</v>
      </c>
      <c r="I11" s="5"/>
      <c r="K11" s="1" t="s">
        <v>42</v>
      </c>
      <c r="L11" s="1">
        <v>15</v>
      </c>
      <c r="M11" s="1">
        <v>62</v>
      </c>
      <c r="N11" s="1">
        <f t="shared" si="2"/>
        <v>930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3045</v>
      </c>
      <c r="D12" s="5"/>
      <c r="E12" s="5"/>
      <c r="F12" s="5"/>
      <c r="G12" s="5"/>
      <c r="H12" s="5">
        <f t="shared" si="0"/>
        <v>3045</v>
      </c>
      <c r="I12" s="5"/>
      <c r="J12" s="1" t="s">
        <v>43</v>
      </c>
      <c r="K12" s="1" t="s">
        <v>42</v>
      </c>
      <c r="L12" s="1">
        <v>5</v>
      </c>
      <c r="M12" s="1">
        <v>82</v>
      </c>
      <c r="N12" s="1">
        <f t="shared" si="2"/>
        <v>410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3045</v>
      </c>
      <c r="D13" s="5"/>
      <c r="E13" s="5"/>
      <c r="F13" s="5"/>
      <c r="G13" s="5"/>
      <c r="H13" s="5">
        <f t="shared" si="0"/>
        <v>3045</v>
      </c>
      <c r="I13" s="5"/>
      <c r="K13" s="1" t="s">
        <v>44</v>
      </c>
      <c r="L13" s="1">
        <v>5</v>
      </c>
      <c r="M13" s="1">
        <v>82</v>
      </c>
      <c r="N13" s="1">
        <f t="shared" si="2"/>
        <v>410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11009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2752.25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30225</v>
      </c>
      <c r="D18" s="5"/>
      <c r="E18" s="5"/>
      <c r="F18" s="5"/>
      <c r="G18" s="5"/>
      <c r="H18" s="5">
        <f>SUM(H5:H17)</f>
        <v>30225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236111111111111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hidden="1" customWidth="1"/>
    <col min="14" max="14" width="9.875" style="1" hidden="1" customWidth="1"/>
    <col min="15" max="21" width="9" style="1" hidden="1" customWidth="1"/>
    <col min="22" max="22" width="31.5" style="2" hidden="1" customWidth="1"/>
    <col min="23" max="23" width="18.875" style="2" hidden="1" customWidth="1"/>
    <col min="24" max="26" width="9" style="1" hidden="1" customWidth="1"/>
    <col min="27" max="27" width="17.25" style="1" hidden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90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115</v>
      </c>
      <c r="N8" s="1">
        <f t="shared" ref="N8:N13" si="2">L8*M8</f>
        <v>2875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4370</v>
      </c>
      <c r="D9" s="6"/>
      <c r="E9" s="6"/>
      <c r="F9" s="6"/>
      <c r="G9" s="6"/>
      <c r="H9" s="5">
        <f t="shared" si="0"/>
        <v>4370</v>
      </c>
      <c r="I9" s="5"/>
      <c r="K9" s="1" t="s">
        <v>40</v>
      </c>
      <c r="L9" s="1">
        <v>66</v>
      </c>
      <c r="M9" s="1">
        <v>40</v>
      </c>
      <c r="N9" s="1">
        <f t="shared" si="2"/>
        <v>2640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4370</v>
      </c>
      <c r="D10" s="6"/>
      <c r="E10" s="6"/>
      <c r="F10" s="6"/>
      <c r="G10" s="6"/>
      <c r="H10" s="5">
        <f t="shared" si="0"/>
        <v>4370</v>
      </c>
      <c r="I10" s="5"/>
      <c r="K10" s="1" t="s">
        <v>41</v>
      </c>
      <c r="L10" s="1">
        <v>72</v>
      </c>
      <c r="M10" s="1">
        <v>52</v>
      </c>
      <c r="N10" s="1">
        <f t="shared" si="2"/>
        <v>3744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4370</v>
      </c>
      <c r="D11" s="6"/>
      <c r="E11" s="6"/>
      <c r="F11" s="6"/>
      <c r="G11" s="6"/>
      <c r="H11" s="5">
        <f t="shared" si="0"/>
        <v>4370</v>
      </c>
      <c r="I11" s="5"/>
      <c r="K11" s="1" t="s">
        <v>42</v>
      </c>
      <c r="L11" s="1">
        <v>15</v>
      </c>
      <c r="M11" s="1">
        <v>62</v>
      </c>
      <c r="N11" s="1">
        <f t="shared" si="2"/>
        <v>930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4370</v>
      </c>
      <c r="D12" s="5"/>
      <c r="E12" s="5"/>
      <c r="F12" s="5"/>
      <c r="G12" s="5"/>
      <c r="H12" s="5">
        <f t="shared" si="0"/>
        <v>4370</v>
      </c>
      <c r="I12" s="5"/>
      <c r="J12" s="1" t="s">
        <v>43</v>
      </c>
      <c r="K12" s="1" t="s">
        <v>42</v>
      </c>
      <c r="L12" s="1">
        <v>5</v>
      </c>
      <c r="M12" s="1">
        <v>82</v>
      </c>
      <c r="N12" s="1">
        <f t="shared" si="2"/>
        <v>410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4370</v>
      </c>
      <c r="D13" s="5"/>
      <c r="E13" s="5"/>
      <c r="F13" s="5"/>
      <c r="G13" s="5"/>
      <c r="H13" s="5">
        <f t="shared" si="0"/>
        <v>4370</v>
      </c>
      <c r="I13" s="5"/>
      <c r="K13" s="1" t="s">
        <v>44</v>
      </c>
      <c r="L13" s="1">
        <v>5</v>
      </c>
      <c r="M13" s="1">
        <v>82</v>
      </c>
      <c r="N13" s="1">
        <f t="shared" si="2"/>
        <v>410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11009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2752.25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36850</v>
      </c>
      <c r="D18" s="5"/>
      <c r="E18" s="5"/>
      <c r="F18" s="5"/>
      <c r="G18" s="5"/>
      <c r="H18" s="5">
        <f>SUM(H5:H17)</f>
        <v>36850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354166666666667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topLeftCell="A7" workbookViewId="0">
      <selection activeCell="AD17" sqref="AD17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hidden="1" customWidth="1"/>
    <col min="14" max="14" width="9.875" style="1" hidden="1" customWidth="1"/>
    <col min="15" max="21" width="9" style="1" hidden="1" customWidth="1"/>
    <col min="22" max="22" width="31.5" style="2" hidden="1" customWidth="1"/>
    <col min="23" max="23" width="18.875" style="2" hidden="1" customWidth="1"/>
    <col min="24" max="26" width="9" style="1" hidden="1" customWidth="1"/>
    <col min="27" max="27" width="17.25" style="1" hidden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91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115</v>
      </c>
      <c r="N8" s="1">
        <f t="shared" ref="N8:N13" si="2">L8*M8</f>
        <v>2875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3580</v>
      </c>
      <c r="D9" s="6"/>
      <c r="E9" s="6"/>
      <c r="F9" s="6"/>
      <c r="G9" s="6"/>
      <c r="H9" s="5">
        <f t="shared" si="0"/>
        <v>3580</v>
      </c>
      <c r="I9" s="5"/>
      <c r="K9" s="1" t="s">
        <v>40</v>
      </c>
      <c r="L9" s="1">
        <v>66</v>
      </c>
      <c r="M9" s="1">
        <v>40</v>
      </c>
      <c r="N9" s="1">
        <f t="shared" si="2"/>
        <v>2640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3580</v>
      </c>
      <c r="D10" s="6"/>
      <c r="E10" s="6"/>
      <c r="F10" s="6"/>
      <c r="G10" s="6"/>
      <c r="H10" s="5">
        <f t="shared" si="0"/>
        <v>3580</v>
      </c>
      <c r="I10" s="5"/>
      <c r="K10" s="1" t="s">
        <v>41</v>
      </c>
      <c r="L10" s="1">
        <v>72</v>
      </c>
      <c r="M10" s="1">
        <v>52</v>
      </c>
      <c r="N10" s="1">
        <f t="shared" si="2"/>
        <v>3744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3580</v>
      </c>
      <c r="D11" s="6"/>
      <c r="E11" s="6"/>
      <c r="F11" s="6"/>
      <c r="G11" s="6"/>
      <c r="H11" s="5">
        <f t="shared" si="0"/>
        <v>3580</v>
      </c>
      <c r="I11" s="5"/>
      <c r="K11" s="1" t="s">
        <v>42</v>
      </c>
      <c r="L11" s="1">
        <v>15</v>
      </c>
      <c r="M11" s="1">
        <v>62</v>
      </c>
      <c r="N11" s="1">
        <f t="shared" si="2"/>
        <v>930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3580</v>
      </c>
      <c r="D12" s="5"/>
      <c r="E12" s="5"/>
      <c r="F12" s="5"/>
      <c r="G12" s="5"/>
      <c r="H12" s="5">
        <f t="shared" si="0"/>
        <v>3580</v>
      </c>
      <c r="I12" s="5"/>
      <c r="J12" s="1" t="s">
        <v>43</v>
      </c>
      <c r="K12" s="1" t="s">
        <v>42</v>
      </c>
      <c r="L12" s="1">
        <v>5</v>
      </c>
      <c r="M12" s="1">
        <v>82</v>
      </c>
      <c r="N12" s="1">
        <f t="shared" si="2"/>
        <v>410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3580</v>
      </c>
      <c r="D13" s="5"/>
      <c r="E13" s="5"/>
      <c r="F13" s="5"/>
      <c r="G13" s="5"/>
      <c r="H13" s="5">
        <f t="shared" si="0"/>
        <v>3580</v>
      </c>
      <c r="I13" s="5"/>
      <c r="K13" s="1" t="s">
        <v>44</v>
      </c>
      <c r="L13" s="1">
        <v>5</v>
      </c>
      <c r="M13" s="1">
        <v>82</v>
      </c>
      <c r="N13" s="1">
        <f t="shared" si="2"/>
        <v>410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11009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2752.25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32900</v>
      </c>
      <c r="D18" s="5"/>
      <c r="E18" s="5"/>
      <c r="F18" s="5"/>
      <c r="G18" s="5"/>
      <c r="H18" s="5">
        <f>SUM(H5:H17)</f>
        <v>32900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topLeftCell="A4" workbookViewId="0">
      <selection activeCell="I8" sqref="I8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92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50</v>
      </c>
      <c r="N8" s="1">
        <f t="shared" ref="N8:N13" si="2">L8*M8</f>
        <v>1250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4240</v>
      </c>
      <c r="D9" s="6"/>
      <c r="E9" s="6"/>
      <c r="F9" s="6"/>
      <c r="G9" s="6"/>
      <c r="H9" s="5">
        <f t="shared" si="0"/>
        <v>4240</v>
      </c>
      <c r="I9" s="5"/>
      <c r="K9" s="1" t="s">
        <v>40</v>
      </c>
      <c r="L9" s="1">
        <v>66</v>
      </c>
      <c r="M9" s="1">
        <v>180</v>
      </c>
      <c r="N9" s="1">
        <f t="shared" si="2"/>
        <v>11880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4240</v>
      </c>
      <c r="D10" s="6"/>
      <c r="E10" s="6"/>
      <c r="F10" s="6"/>
      <c r="G10" s="6"/>
      <c r="H10" s="5">
        <f t="shared" si="0"/>
        <v>4240</v>
      </c>
      <c r="I10" s="5"/>
      <c r="K10" s="1" t="s">
        <v>41</v>
      </c>
      <c r="L10" s="1">
        <v>72</v>
      </c>
      <c r="M10" s="1">
        <v>100</v>
      </c>
      <c r="N10" s="1">
        <f t="shared" si="2"/>
        <v>7200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4240</v>
      </c>
      <c r="D11" s="6"/>
      <c r="E11" s="6"/>
      <c r="F11" s="6"/>
      <c r="G11" s="6"/>
      <c r="H11" s="5">
        <f t="shared" si="0"/>
        <v>4240</v>
      </c>
      <c r="I11" s="5"/>
      <c r="K11" s="1" t="s">
        <v>42</v>
      </c>
      <c r="L11" s="1">
        <v>15</v>
      </c>
      <c r="M11" s="1">
        <v>30</v>
      </c>
      <c r="N11" s="1">
        <f t="shared" si="2"/>
        <v>450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4240</v>
      </c>
      <c r="D12" s="5"/>
      <c r="E12" s="5"/>
      <c r="F12" s="5"/>
      <c r="G12" s="5"/>
      <c r="H12" s="5">
        <f t="shared" si="0"/>
        <v>4240</v>
      </c>
      <c r="I12" s="5"/>
      <c r="J12" s="1" t="s">
        <v>43</v>
      </c>
      <c r="K12" s="1" t="s">
        <v>42</v>
      </c>
      <c r="L12" s="1">
        <v>5</v>
      </c>
      <c r="M12" s="1">
        <v>25</v>
      </c>
      <c r="N12" s="1">
        <f t="shared" si="2"/>
        <v>125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4240</v>
      </c>
      <c r="D13" s="5"/>
      <c r="E13" s="5"/>
      <c r="F13" s="5"/>
      <c r="G13" s="5"/>
      <c r="H13" s="5">
        <f t="shared" si="0"/>
        <v>4240</v>
      </c>
      <c r="I13" s="5"/>
      <c r="K13" s="1" t="s">
        <v>44</v>
      </c>
      <c r="L13" s="1">
        <v>5</v>
      </c>
      <c r="M13" s="1">
        <v>12</v>
      </c>
      <c r="N13" s="1">
        <f t="shared" si="2"/>
        <v>60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20965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5241.25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36200</v>
      </c>
      <c r="D18" s="5"/>
      <c r="E18" s="5"/>
      <c r="F18" s="5"/>
      <c r="G18" s="5"/>
      <c r="H18" s="5">
        <f>SUM(H5:H17)</f>
        <v>36200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O16" sqref="O1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36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9">
        <v>1</v>
      </c>
      <c r="B5" s="9" t="s">
        <v>9</v>
      </c>
      <c r="C5" s="9">
        <v>3500</v>
      </c>
      <c r="D5" s="9"/>
      <c r="E5" s="9"/>
      <c r="F5" s="9"/>
      <c r="G5" s="9"/>
      <c r="H5" s="9">
        <f t="shared" ref="H5:H11" si="0">C5</f>
        <v>3500</v>
      </c>
      <c r="I5" s="9"/>
    </row>
    <row r="6" spans="1:9">
      <c r="A6" s="9">
        <v>2</v>
      </c>
      <c r="B6" s="9"/>
      <c r="C6" s="9"/>
      <c r="D6" s="9"/>
      <c r="E6" s="9"/>
      <c r="F6" s="9"/>
      <c r="G6" s="9"/>
      <c r="H6" s="9">
        <f t="shared" si="0"/>
        <v>0</v>
      </c>
      <c r="I6" s="9"/>
    </row>
    <row r="7" spans="1:9">
      <c r="A7" s="9">
        <v>3</v>
      </c>
      <c r="B7" s="9"/>
      <c r="C7" s="9"/>
      <c r="D7" s="9"/>
      <c r="E7" s="9"/>
      <c r="F7" s="9"/>
      <c r="G7" s="9"/>
      <c r="H7" s="9">
        <f t="shared" si="0"/>
        <v>0</v>
      </c>
      <c r="I7" s="9"/>
    </row>
    <row r="8" spans="1:9">
      <c r="A8" s="9">
        <v>4</v>
      </c>
      <c r="B8" s="9"/>
      <c r="C8" s="9"/>
      <c r="D8" s="9"/>
      <c r="E8" s="9"/>
      <c r="F8" s="9"/>
      <c r="G8" s="9"/>
      <c r="H8" s="9">
        <f t="shared" si="0"/>
        <v>0</v>
      </c>
      <c r="I8" s="9"/>
    </row>
    <row r="9" spans="1:9">
      <c r="A9" s="9">
        <v>5</v>
      </c>
      <c r="B9" s="9"/>
      <c r="C9" s="9"/>
      <c r="D9" s="9"/>
      <c r="E9" s="9"/>
      <c r="F9" s="9"/>
      <c r="G9" s="9"/>
      <c r="H9" s="9">
        <f t="shared" si="0"/>
        <v>0</v>
      </c>
      <c r="I9" s="9"/>
    </row>
    <row r="10" spans="1:9">
      <c r="A10" s="9">
        <v>6</v>
      </c>
      <c r="B10" s="9"/>
      <c r="C10" s="9"/>
      <c r="D10" s="9"/>
      <c r="E10" s="9"/>
      <c r="F10" s="9"/>
      <c r="G10" s="9"/>
      <c r="H10" s="9">
        <f t="shared" si="0"/>
        <v>0</v>
      </c>
      <c r="I10" s="9"/>
    </row>
    <row r="11" spans="1:9">
      <c r="A11" s="9">
        <v>7</v>
      </c>
      <c r="B11" s="9"/>
      <c r="C11" s="9"/>
      <c r="D11" s="9"/>
      <c r="E11" s="9"/>
      <c r="F11" s="9"/>
      <c r="G11" s="9"/>
      <c r="H11" s="9">
        <f t="shared" si="0"/>
        <v>0</v>
      </c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>
      <c r="A14" s="9"/>
      <c r="B14" s="9"/>
      <c r="C14" s="9"/>
      <c r="D14" s="9"/>
      <c r="E14" s="9"/>
      <c r="F14" s="9"/>
      <c r="G14" s="9"/>
      <c r="H14" s="9"/>
      <c r="I14" s="9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 t="s">
        <v>34</v>
      </c>
      <c r="C18" s="9">
        <f>SUM(C5:C16)</f>
        <v>3500</v>
      </c>
      <c r="D18" s="9"/>
      <c r="E18" s="9"/>
      <c r="F18" s="9"/>
      <c r="G18" s="9"/>
      <c r="H18" s="9">
        <f>SUM(H5:H16)</f>
        <v>3500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J7" sqref="J7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93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50</v>
      </c>
      <c r="N8" s="1">
        <f t="shared" ref="N8:N13" si="2">L8*M8</f>
        <v>1250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4521</v>
      </c>
      <c r="D9" s="6"/>
      <c r="E9" s="6"/>
      <c r="F9" s="6"/>
      <c r="G9" s="6"/>
      <c r="H9" s="5">
        <f t="shared" si="0"/>
        <v>4521</v>
      </c>
      <c r="I9" s="5"/>
      <c r="K9" s="1" t="s">
        <v>40</v>
      </c>
      <c r="L9" s="1">
        <v>50</v>
      </c>
      <c r="M9" s="1">
        <v>180</v>
      </c>
      <c r="N9" s="1">
        <f t="shared" si="2"/>
        <v>9000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4521</v>
      </c>
      <c r="D10" s="6"/>
      <c r="E10" s="6"/>
      <c r="F10" s="6"/>
      <c r="G10" s="6"/>
      <c r="H10" s="5">
        <f t="shared" si="0"/>
        <v>4521</v>
      </c>
      <c r="I10" s="5"/>
      <c r="K10" s="1" t="s">
        <v>41</v>
      </c>
      <c r="L10" s="1">
        <v>72</v>
      </c>
      <c r="M10" s="1">
        <v>100</v>
      </c>
      <c r="N10" s="1">
        <f t="shared" si="2"/>
        <v>7200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4521</v>
      </c>
      <c r="D11" s="6"/>
      <c r="E11" s="6"/>
      <c r="F11" s="6"/>
      <c r="G11" s="6"/>
      <c r="H11" s="5">
        <f t="shared" si="0"/>
        <v>4521</v>
      </c>
      <c r="I11" s="5"/>
      <c r="K11" s="1" t="s">
        <v>42</v>
      </c>
      <c r="L11" s="1">
        <v>15</v>
      </c>
      <c r="M11" s="1">
        <v>30</v>
      </c>
      <c r="N11" s="1">
        <f t="shared" si="2"/>
        <v>450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4521</v>
      </c>
      <c r="D12" s="5"/>
      <c r="E12" s="5"/>
      <c r="F12" s="5"/>
      <c r="G12" s="5"/>
      <c r="H12" s="5">
        <f t="shared" si="0"/>
        <v>4521</v>
      </c>
      <c r="I12" s="5"/>
      <c r="J12" s="1" t="s">
        <v>43</v>
      </c>
      <c r="K12" s="1" t="s">
        <v>42</v>
      </c>
      <c r="L12" s="1">
        <v>5</v>
      </c>
      <c r="M12" s="1">
        <v>25</v>
      </c>
      <c r="N12" s="1">
        <f t="shared" si="2"/>
        <v>125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4521</v>
      </c>
      <c r="D13" s="5"/>
      <c r="E13" s="5"/>
      <c r="F13" s="5"/>
      <c r="G13" s="5"/>
      <c r="H13" s="5">
        <f t="shared" si="0"/>
        <v>4521</v>
      </c>
      <c r="I13" s="5"/>
      <c r="K13" s="1" t="s">
        <v>44</v>
      </c>
      <c r="L13" s="1">
        <v>5</v>
      </c>
      <c r="M13" s="1">
        <v>12</v>
      </c>
      <c r="N13" s="1">
        <f t="shared" si="2"/>
        <v>60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18085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4521.25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37605</v>
      </c>
      <c r="D18" s="5"/>
      <c r="E18" s="5"/>
      <c r="F18" s="5"/>
      <c r="G18" s="5"/>
      <c r="H18" s="5">
        <f>SUM(H5:H17)</f>
        <v>37605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C2" sqref="C2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94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50</v>
      </c>
      <c r="N8" s="1">
        <f t="shared" ref="N8:N13" si="2">L8*M8</f>
        <v>1250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4883</v>
      </c>
      <c r="D9" s="6"/>
      <c r="E9" s="6"/>
      <c r="F9" s="6"/>
      <c r="G9" s="6"/>
      <c r="H9" s="5">
        <f t="shared" si="0"/>
        <v>4883</v>
      </c>
      <c r="I9" s="5"/>
      <c r="K9" s="1" t="s">
        <v>40</v>
      </c>
      <c r="L9" s="1">
        <v>50</v>
      </c>
      <c r="M9" s="1">
        <v>180</v>
      </c>
      <c r="N9" s="1">
        <f t="shared" si="2"/>
        <v>9000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4883</v>
      </c>
      <c r="D10" s="6"/>
      <c r="E10" s="6"/>
      <c r="F10" s="6"/>
      <c r="G10" s="6"/>
      <c r="H10" s="5">
        <f t="shared" si="0"/>
        <v>4883</v>
      </c>
      <c r="I10" s="5"/>
      <c r="K10" s="1" t="s">
        <v>41</v>
      </c>
      <c r="L10" s="1">
        <v>85</v>
      </c>
      <c r="M10" s="1">
        <v>100</v>
      </c>
      <c r="N10" s="1">
        <f t="shared" si="2"/>
        <v>8500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4883</v>
      </c>
      <c r="D11" s="6"/>
      <c r="E11" s="6"/>
      <c r="F11" s="6"/>
      <c r="G11" s="6"/>
      <c r="H11" s="5">
        <f t="shared" si="0"/>
        <v>4883</v>
      </c>
      <c r="I11" s="5"/>
      <c r="K11" s="1" t="s">
        <v>42</v>
      </c>
      <c r="L11" s="1">
        <v>20</v>
      </c>
      <c r="M11" s="1">
        <v>30</v>
      </c>
      <c r="N11" s="1">
        <f t="shared" si="2"/>
        <v>600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4883</v>
      </c>
      <c r="D12" s="5"/>
      <c r="E12" s="5"/>
      <c r="F12" s="5"/>
      <c r="G12" s="5"/>
      <c r="H12" s="5">
        <f t="shared" si="0"/>
        <v>4883</v>
      </c>
      <c r="I12" s="5"/>
      <c r="J12" s="1" t="s">
        <v>43</v>
      </c>
      <c r="K12" s="1" t="s">
        <v>42</v>
      </c>
      <c r="L12" s="1">
        <v>5</v>
      </c>
      <c r="M12" s="1">
        <v>25</v>
      </c>
      <c r="N12" s="1">
        <f t="shared" si="2"/>
        <v>125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4883</v>
      </c>
      <c r="D13" s="5"/>
      <c r="E13" s="5"/>
      <c r="F13" s="5"/>
      <c r="G13" s="5"/>
      <c r="H13" s="5">
        <f t="shared" si="0"/>
        <v>4883</v>
      </c>
      <c r="I13" s="5"/>
      <c r="K13" s="1" t="s">
        <v>44</v>
      </c>
      <c r="L13" s="1">
        <v>5</v>
      </c>
      <c r="M13" s="1">
        <v>12</v>
      </c>
      <c r="N13" s="1">
        <f t="shared" si="2"/>
        <v>60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19535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4883.75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39415</v>
      </c>
      <c r="D18" s="5"/>
      <c r="E18" s="5"/>
      <c r="F18" s="5"/>
      <c r="G18" s="5"/>
      <c r="H18" s="5">
        <f>SUM(H5:H17)</f>
        <v>39415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95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25</v>
      </c>
      <c r="M8" s="1">
        <v>50</v>
      </c>
      <c r="N8" s="1">
        <f t="shared" ref="N8:N13" si="2">L8*M8</f>
        <v>1250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3520</v>
      </c>
      <c r="D9" s="6"/>
      <c r="E9" s="6"/>
      <c r="F9" s="6"/>
      <c r="G9" s="6"/>
      <c r="H9" s="5">
        <f t="shared" si="0"/>
        <v>3520</v>
      </c>
      <c r="I9" s="5"/>
      <c r="K9" s="1" t="s">
        <v>40</v>
      </c>
      <c r="L9" s="1">
        <v>50</v>
      </c>
      <c r="M9" s="1">
        <v>180</v>
      </c>
      <c r="N9" s="1">
        <f t="shared" si="2"/>
        <v>9000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3520</v>
      </c>
      <c r="D10" s="6"/>
      <c r="E10" s="6"/>
      <c r="F10" s="6"/>
      <c r="G10" s="6"/>
      <c r="H10" s="5">
        <f t="shared" si="0"/>
        <v>3520</v>
      </c>
      <c r="I10" s="5"/>
      <c r="K10" s="1" t="s">
        <v>41</v>
      </c>
      <c r="L10" s="1">
        <v>85</v>
      </c>
      <c r="M10" s="1">
        <v>100</v>
      </c>
      <c r="N10" s="1">
        <f t="shared" si="2"/>
        <v>8500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3520</v>
      </c>
      <c r="D11" s="6"/>
      <c r="E11" s="6"/>
      <c r="F11" s="6"/>
      <c r="G11" s="6"/>
      <c r="H11" s="5">
        <f t="shared" si="0"/>
        <v>3520</v>
      </c>
      <c r="I11" s="5"/>
      <c r="K11" s="1" t="s">
        <v>42</v>
      </c>
      <c r="L11" s="1">
        <v>20</v>
      </c>
      <c r="M11" s="1">
        <v>30</v>
      </c>
      <c r="N11" s="1">
        <f t="shared" si="2"/>
        <v>600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3520</v>
      </c>
      <c r="D12" s="5"/>
      <c r="E12" s="5"/>
      <c r="F12" s="5"/>
      <c r="G12" s="5"/>
      <c r="H12" s="5">
        <f t="shared" si="0"/>
        <v>3520</v>
      </c>
      <c r="I12" s="5"/>
      <c r="J12" s="1" t="s">
        <v>43</v>
      </c>
      <c r="K12" s="1" t="s">
        <v>42</v>
      </c>
      <c r="L12" s="1">
        <v>5</v>
      </c>
      <c r="M12" s="1">
        <v>25</v>
      </c>
      <c r="N12" s="1">
        <f t="shared" si="2"/>
        <v>125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3520</v>
      </c>
      <c r="D13" s="5"/>
      <c r="E13" s="5"/>
      <c r="F13" s="5"/>
      <c r="G13" s="5"/>
      <c r="H13" s="5">
        <f t="shared" si="0"/>
        <v>3520</v>
      </c>
      <c r="I13" s="5"/>
      <c r="K13" s="1" t="s">
        <v>44</v>
      </c>
      <c r="L13" s="1">
        <v>5</v>
      </c>
      <c r="M13" s="1">
        <v>12</v>
      </c>
      <c r="N13" s="1">
        <f t="shared" si="2"/>
        <v>60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19535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4883.75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32600</v>
      </c>
      <c r="D18" s="5"/>
      <c r="E18" s="5"/>
      <c r="F18" s="5"/>
      <c r="G18" s="5"/>
      <c r="H18" s="5">
        <f>SUM(H5:H17)</f>
        <v>32600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96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5</v>
      </c>
      <c r="M8" s="1">
        <v>50</v>
      </c>
      <c r="N8" s="1">
        <f t="shared" ref="N8:N13" si="2">L8*M8</f>
        <v>250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2930</v>
      </c>
      <c r="D9" s="6"/>
      <c r="E9" s="6"/>
      <c r="F9" s="6"/>
      <c r="G9" s="6"/>
      <c r="H9" s="5">
        <f t="shared" si="0"/>
        <v>2930</v>
      </c>
      <c r="I9" s="5"/>
      <c r="K9" s="1" t="s">
        <v>40</v>
      </c>
      <c r="L9" s="1">
        <v>50</v>
      </c>
      <c r="M9" s="1">
        <v>180</v>
      </c>
      <c r="N9" s="1">
        <f t="shared" si="2"/>
        <v>9000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2930</v>
      </c>
      <c r="D10" s="6"/>
      <c r="E10" s="6"/>
      <c r="F10" s="6"/>
      <c r="G10" s="6"/>
      <c r="H10" s="5">
        <f t="shared" si="0"/>
        <v>2930</v>
      </c>
      <c r="I10" s="5"/>
      <c r="K10" s="1" t="s">
        <v>41</v>
      </c>
      <c r="L10" s="1">
        <v>20</v>
      </c>
      <c r="M10" s="1">
        <v>100</v>
      </c>
      <c r="N10" s="1">
        <f t="shared" si="2"/>
        <v>2000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2930</v>
      </c>
      <c r="D11" s="6"/>
      <c r="E11" s="6"/>
      <c r="F11" s="6"/>
      <c r="G11" s="6"/>
      <c r="H11" s="5">
        <f t="shared" si="0"/>
        <v>2930</v>
      </c>
      <c r="I11" s="5"/>
      <c r="K11" s="1" t="s">
        <v>42</v>
      </c>
      <c r="L11" s="1">
        <v>10</v>
      </c>
      <c r="M11" s="1">
        <v>30</v>
      </c>
      <c r="N11" s="1">
        <f t="shared" si="2"/>
        <v>300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2930</v>
      </c>
      <c r="D12" s="5"/>
      <c r="E12" s="5"/>
      <c r="F12" s="5"/>
      <c r="G12" s="5"/>
      <c r="H12" s="5">
        <f t="shared" si="0"/>
        <v>2930</v>
      </c>
      <c r="I12" s="5"/>
      <c r="J12" s="1" t="s">
        <v>43</v>
      </c>
      <c r="K12" s="1" t="s">
        <v>42</v>
      </c>
      <c r="L12" s="1">
        <v>5</v>
      </c>
      <c r="M12" s="1">
        <v>25</v>
      </c>
      <c r="N12" s="1">
        <f t="shared" si="2"/>
        <v>125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2930</v>
      </c>
      <c r="D13" s="5"/>
      <c r="E13" s="5"/>
      <c r="F13" s="5"/>
      <c r="G13" s="5"/>
      <c r="H13" s="5">
        <f t="shared" si="0"/>
        <v>2930</v>
      </c>
      <c r="I13" s="5"/>
      <c r="K13" s="1" t="s">
        <v>44</v>
      </c>
      <c r="L13" s="1">
        <v>5</v>
      </c>
      <c r="M13" s="1">
        <v>12</v>
      </c>
      <c r="N13" s="1">
        <f t="shared" si="2"/>
        <v>60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11735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2933.75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29650</v>
      </c>
      <c r="D18" s="5"/>
      <c r="E18" s="5"/>
      <c r="F18" s="5"/>
      <c r="G18" s="5"/>
      <c r="H18" s="5">
        <f>SUM(H5:H17)</f>
        <v>29650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97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10</v>
      </c>
      <c r="M8" s="1">
        <v>50</v>
      </c>
      <c r="N8" s="1">
        <f t="shared" ref="N8:N13" si="2">L8*M8</f>
        <v>500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2511</v>
      </c>
      <c r="D9" s="6"/>
      <c r="E9" s="6"/>
      <c r="F9" s="6"/>
      <c r="G9" s="6"/>
      <c r="H9" s="5">
        <f t="shared" si="0"/>
        <v>2511</v>
      </c>
      <c r="I9" s="5"/>
      <c r="K9" s="1" t="s">
        <v>40</v>
      </c>
      <c r="L9" s="1">
        <v>30</v>
      </c>
      <c r="M9" s="1">
        <v>180</v>
      </c>
      <c r="N9" s="1">
        <f t="shared" si="2"/>
        <v>5400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2511</v>
      </c>
      <c r="D10" s="6"/>
      <c r="E10" s="6"/>
      <c r="F10" s="6"/>
      <c r="G10" s="6"/>
      <c r="H10" s="5">
        <f t="shared" si="0"/>
        <v>2511</v>
      </c>
      <c r="I10" s="5"/>
      <c r="K10" s="1" t="s">
        <v>41</v>
      </c>
      <c r="L10" s="1">
        <v>22</v>
      </c>
      <c r="M10" s="1">
        <v>100</v>
      </c>
      <c r="N10" s="1">
        <f t="shared" si="2"/>
        <v>2200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2511</v>
      </c>
      <c r="D11" s="6"/>
      <c r="E11" s="6"/>
      <c r="F11" s="6"/>
      <c r="G11" s="6"/>
      <c r="H11" s="5">
        <f t="shared" si="0"/>
        <v>2511</v>
      </c>
      <c r="I11" s="5"/>
      <c r="K11" s="1" t="s">
        <v>42</v>
      </c>
      <c r="L11" s="1">
        <v>50</v>
      </c>
      <c r="M11" s="1">
        <v>30</v>
      </c>
      <c r="N11" s="1">
        <f t="shared" si="2"/>
        <v>1500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2511</v>
      </c>
      <c r="D12" s="5"/>
      <c r="E12" s="5"/>
      <c r="F12" s="5"/>
      <c r="G12" s="5"/>
      <c r="H12" s="5">
        <f t="shared" si="0"/>
        <v>2511</v>
      </c>
      <c r="I12" s="5"/>
      <c r="J12" s="1" t="s">
        <v>43</v>
      </c>
      <c r="K12" s="1" t="s">
        <v>42</v>
      </c>
      <c r="L12" s="1">
        <v>15</v>
      </c>
      <c r="M12" s="1">
        <v>25</v>
      </c>
      <c r="N12" s="1">
        <f t="shared" si="2"/>
        <v>375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2511</v>
      </c>
      <c r="D13" s="5"/>
      <c r="E13" s="5"/>
      <c r="F13" s="5"/>
      <c r="G13" s="5"/>
      <c r="H13" s="5">
        <f t="shared" si="0"/>
        <v>2511</v>
      </c>
      <c r="I13" s="5"/>
      <c r="K13" s="1" t="s">
        <v>44</v>
      </c>
      <c r="L13" s="1">
        <v>6</v>
      </c>
      <c r="M13" s="1">
        <v>12</v>
      </c>
      <c r="N13" s="1">
        <f t="shared" si="2"/>
        <v>72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10047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2511.75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27555</v>
      </c>
      <c r="D18" s="5"/>
      <c r="E18" s="5"/>
      <c r="F18" s="5"/>
      <c r="G18" s="5"/>
      <c r="H18" s="5">
        <f>SUM(H5:H17)</f>
        <v>27555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L24" sqref="L24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98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10</v>
      </c>
      <c r="M8" s="1">
        <v>50</v>
      </c>
      <c r="N8" s="1">
        <f t="shared" ref="N8:N13" si="2">L8*M8</f>
        <v>500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1110</v>
      </c>
      <c r="D9" s="6"/>
      <c r="E9" s="6"/>
      <c r="F9" s="6"/>
      <c r="G9" s="6"/>
      <c r="H9" s="5">
        <f t="shared" si="0"/>
        <v>1110</v>
      </c>
      <c r="I9" s="5"/>
      <c r="K9" s="1" t="s">
        <v>40</v>
      </c>
      <c r="L9" s="1">
        <v>30</v>
      </c>
      <c r="M9" s="1">
        <v>180</v>
      </c>
      <c r="N9" s="1">
        <f t="shared" si="2"/>
        <v>5400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1110</v>
      </c>
      <c r="D10" s="6"/>
      <c r="E10" s="6"/>
      <c r="F10" s="6"/>
      <c r="G10" s="6"/>
      <c r="H10" s="5">
        <f t="shared" si="0"/>
        <v>1110</v>
      </c>
      <c r="I10" s="5"/>
      <c r="K10" s="1" t="s">
        <v>41</v>
      </c>
      <c r="L10" s="1">
        <v>22</v>
      </c>
      <c r="M10" s="1">
        <v>100</v>
      </c>
      <c r="N10" s="1">
        <f t="shared" si="2"/>
        <v>2200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1110</v>
      </c>
      <c r="D11" s="6"/>
      <c r="E11" s="6"/>
      <c r="F11" s="6"/>
      <c r="G11" s="6"/>
      <c r="H11" s="5">
        <f t="shared" si="0"/>
        <v>1110</v>
      </c>
      <c r="I11" s="5"/>
      <c r="K11" s="1" t="s">
        <v>42</v>
      </c>
      <c r="L11" s="1">
        <v>50</v>
      </c>
      <c r="M11" s="1">
        <v>30</v>
      </c>
      <c r="N11" s="1">
        <f t="shared" si="2"/>
        <v>1500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1110</v>
      </c>
      <c r="D12" s="5"/>
      <c r="E12" s="5"/>
      <c r="F12" s="5"/>
      <c r="G12" s="5"/>
      <c r="H12" s="5">
        <f t="shared" si="0"/>
        <v>1110</v>
      </c>
      <c r="I12" s="5"/>
      <c r="J12" s="1" t="s">
        <v>43</v>
      </c>
      <c r="K12" s="1" t="s">
        <v>42</v>
      </c>
      <c r="L12" s="1">
        <v>15</v>
      </c>
      <c r="M12" s="1">
        <v>25</v>
      </c>
      <c r="N12" s="1">
        <f t="shared" si="2"/>
        <v>375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1110</v>
      </c>
      <c r="D13" s="5"/>
      <c r="E13" s="5"/>
      <c r="F13" s="5"/>
      <c r="G13" s="5"/>
      <c r="H13" s="5">
        <f t="shared" si="0"/>
        <v>1110</v>
      </c>
      <c r="I13" s="5"/>
      <c r="K13" s="1" t="s">
        <v>44</v>
      </c>
      <c r="L13" s="1">
        <v>6</v>
      </c>
      <c r="M13" s="1">
        <v>12</v>
      </c>
      <c r="N13" s="1">
        <f t="shared" si="2"/>
        <v>72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10047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2511.75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20550</v>
      </c>
      <c r="D18" s="5"/>
      <c r="E18" s="5"/>
      <c r="F18" s="5"/>
      <c r="G18" s="5"/>
      <c r="H18" s="5">
        <f>SUM(H5:H17)</f>
        <v>20550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H9" sqref="H9:H13"/>
    </sheetView>
  </sheetViews>
  <sheetFormatPr defaultColWidth="9" defaultRowHeight="20.25"/>
  <cols>
    <col min="1" max="1" width="5.75" style="1" customWidth="1"/>
    <col min="2" max="2" width="10.875" style="1" customWidth="1"/>
    <col min="3" max="3" width="11.125" style="1" customWidth="1"/>
    <col min="4" max="6" width="7.875" style="1" customWidth="1"/>
    <col min="7" max="7" width="12.75" style="1" customWidth="1"/>
    <col min="8" max="8" width="12.625" style="1" customWidth="1"/>
    <col min="9" max="9" width="11.25" style="1" customWidth="1"/>
    <col min="10" max="13" width="9" style="1" customWidth="1"/>
    <col min="14" max="14" width="9.875" style="1" customWidth="1"/>
    <col min="15" max="21" width="9" style="1" customWidth="1"/>
    <col min="22" max="22" width="31.5" style="2" customWidth="1"/>
    <col min="23" max="23" width="18.875" style="2" customWidth="1"/>
    <col min="24" max="26" width="9" style="1" customWidth="1"/>
    <col min="27" max="27" width="17.25" style="1" customWidth="1"/>
    <col min="28" max="16383" width="9" style="1"/>
    <col min="16384" max="16384" width="9" style="3"/>
  </cols>
  <sheetData>
    <row r="1" s="1" customFormat="1" ht="25.5" customHeight="1" spans="1:23">
      <c r="A1" s="4" t="s">
        <v>18</v>
      </c>
      <c r="B1" s="4"/>
      <c r="C1" s="4"/>
      <c r="D1" s="4"/>
      <c r="E1" s="4"/>
      <c r="F1" s="4"/>
      <c r="G1" s="4"/>
      <c r="H1" s="4"/>
      <c r="I1" s="4"/>
      <c r="V1" s="2"/>
      <c r="W1" s="2"/>
    </row>
    <row r="2" s="1" customFormat="1" spans="1:23">
      <c r="A2" s="1" t="s">
        <v>19</v>
      </c>
      <c r="H2" s="1" t="s">
        <v>99</v>
      </c>
      <c r="V2" s="2"/>
      <c r="W2" s="2"/>
    </row>
    <row r="3" s="1" customFormat="1" spans="1:23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  <c r="V3" s="2"/>
      <c r="W3" s="2"/>
    </row>
    <row r="4" s="1" customFormat="1" spans="1:23">
      <c r="A4" s="5"/>
      <c r="B4" s="5"/>
      <c r="C4" s="5"/>
      <c r="D4" s="5" t="s">
        <v>25</v>
      </c>
      <c r="E4" s="5" t="s">
        <v>26</v>
      </c>
      <c r="F4" s="5" t="s">
        <v>27</v>
      </c>
      <c r="G4" s="5"/>
      <c r="H4" s="5"/>
      <c r="I4" s="5"/>
      <c r="V4" s="2"/>
      <c r="W4" s="2"/>
    </row>
    <row r="5" s="1" customFormat="1" spans="1:23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5"/>
      <c r="V5" s="2"/>
      <c r="W5" s="2"/>
    </row>
    <row r="6" s="1" customFormat="1" spans="1:27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5"/>
      <c r="V6" s="2"/>
      <c r="W6" s="2"/>
      <c r="Y6" s="1" t="s">
        <v>49</v>
      </c>
      <c r="Z6" s="1" t="s">
        <v>50</v>
      </c>
      <c r="AA6" s="1" t="s">
        <v>51</v>
      </c>
    </row>
    <row r="7" s="1" customFormat="1" spans="1:27">
      <c r="A7" s="5">
        <v>3</v>
      </c>
      <c r="B7" s="5" t="s">
        <v>11</v>
      </c>
      <c r="C7" s="5">
        <v>1800</v>
      </c>
      <c r="D7" s="5"/>
      <c r="E7" s="5"/>
      <c r="F7" s="5"/>
      <c r="G7" s="5"/>
      <c r="H7" s="5">
        <f t="shared" si="0"/>
        <v>1800</v>
      </c>
      <c r="I7" s="5"/>
      <c r="V7" s="2"/>
      <c r="W7" s="2"/>
      <c r="X7" s="1" t="s">
        <v>39</v>
      </c>
      <c r="Y7" s="1">
        <v>10</v>
      </c>
      <c r="Z7" s="1">
        <v>115</v>
      </c>
      <c r="AA7" s="1">
        <f t="shared" ref="AA7:AA15" si="1">Y7*Z7</f>
        <v>1150</v>
      </c>
    </row>
    <row r="8" s="1" customFormat="1" spans="1:27">
      <c r="A8" s="5">
        <v>4</v>
      </c>
      <c r="B8" s="5" t="s">
        <v>12</v>
      </c>
      <c r="C8" s="5">
        <v>4200</v>
      </c>
      <c r="D8" s="5"/>
      <c r="E8" s="5"/>
      <c r="F8" s="5"/>
      <c r="G8" s="5"/>
      <c r="H8" s="5">
        <f t="shared" si="0"/>
        <v>4200</v>
      </c>
      <c r="I8" s="5"/>
      <c r="K8" s="1" t="s">
        <v>39</v>
      </c>
      <c r="L8" s="1">
        <v>10</v>
      </c>
      <c r="M8" s="1">
        <v>50</v>
      </c>
      <c r="N8" s="1">
        <f t="shared" ref="N8:N13" si="2">L8*M8</f>
        <v>500</v>
      </c>
      <c r="R8" s="1" t="s">
        <v>39</v>
      </c>
      <c r="S8" s="1">
        <v>20</v>
      </c>
      <c r="T8" s="1">
        <v>115</v>
      </c>
      <c r="U8" s="1">
        <f t="shared" ref="U8:U13" si="3">S8*T8</f>
        <v>2300</v>
      </c>
      <c r="V8" s="2"/>
      <c r="W8" s="2"/>
      <c r="X8" s="1" t="s">
        <v>40</v>
      </c>
      <c r="Y8" s="1">
        <v>86</v>
      </c>
      <c r="Z8" s="1">
        <v>40</v>
      </c>
      <c r="AA8" s="1">
        <f t="shared" si="1"/>
        <v>3440</v>
      </c>
    </row>
    <row r="9" s="1" customFormat="1" spans="1:27">
      <c r="A9" s="5">
        <v>5</v>
      </c>
      <c r="B9" s="5" t="s">
        <v>75</v>
      </c>
      <c r="C9" s="5">
        <v>3058</v>
      </c>
      <c r="D9" s="6"/>
      <c r="E9" s="6"/>
      <c r="F9" s="6"/>
      <c r="G9" s="6"/>
      <c r="H9" s="5">
        <f t="shared" si="0"/>
        <v>3058</v>
      </c>
      <c r="I9" s="5"/>
      <c r="K9" s="1" t="s">
        <v>40</v>
      </c>
      <c r="L9" s="1">
        <v>30</v>
      </c>
      <c r="M9" s="1">
        <v>180</v>
      </c>
      <c r="N9" s="1">
        <f t="shared" si="2"/>
        <v>5400</v>
      </c>
      <c r="R9" s="1" t="s">
        <v>40</v>
      </c>
      <c r="S9" s="1">
        <v>35</v>
      </c>
      <c r="T9" s="1">
        <v>40</v>
      </c>
      <c r="U9" s="1">
        <f t="shared" si="3"/>
        <v>1400</v>
      </c>
      <c r="V9" s="2" t="s">
        <v>76</v>
      </c>
      <c r="W9" s="2" t="s">
        <v>77</v>
      </c>
      <c r="X9" s="1" t="s">
        <v>41</v>
      </c>
      <c r="Y9" s="1">
        <v>20</v>
      </c>
      <c r="Z9" s="1">
        <v>52</v>
      </c>
      <c r="AA9" s="1">
        <f t="shared" si="1"/>
        <v>1040</v>
      </c>
    </row>
    <row r="10" s="1" customFormat="1" spans="1:27">
      <c r="A10" s="5">
        <v>6</v>
      </c>
      <c r="B10" s="5" t="s">
        <v>78</v>
      </c>
      <c r="C10" s="5">
        <v>3058</v>
      </c>
      <c r="D10" s="6"/>
      <c r="E10" s="6"/>
      <c r="F10" s="6"/>
      <c r="G10" s="6"/>
      <c r="H10" s="5">
        <f t="shared" si="0"/>
        <v>3058</v>
      </c>
      <c r="I10" s="5"/>
      <c r="K10" s="1" t="s">
        <v>41</v>
      </c>
      <c r="L10" s="1">
        <v>22</v>
      </c>
      <c r="M10" s="1">
        <v>100</v>
      </c>
      <c r="N10" s="1">
        <f t="shared" si="2"/>
        <v>2200</v>
      </c>
      <c r="R10" s="1" t="s">
        <v>41</v>
      </c>
      <c r="S10" s="1">
        <v>115</v>
      </c>
      <c r="T10" s="1">
        <v>52</v>
      </c>
      <c r="U10" s="1">
        <f t="shared" si="3"/>
        <v>5980</v>
      </c>
      <c r="V10" s="2" t="s">
        <v>79</v>
      </c>
      <c r="W10" s="2" t="s">
        <v>80</v>
      </c>
      <c r="X10" s="1" t="s">
        <v>42</v>
      </c>
      <c r="Y10" s="1">
        <v>30</v>
      </c>
      <c r="Z10" s="1">
        <v>62</v>
      </c>
      <c r="AA10" s="1">
        <f t="shared" si="1"/>
        <v>1860</v>
      </c>
    </row>
    <row r="11" s="1" customFormat="1" spans="1:27">
      <c r="A11" s="5">
        <v>7</v>
      </c>
      <c r="B11" s="5" t="s">
        <v>81</v>
      </c>
      <c r="C11" s="5">
        <v>3058</v>
      </c>
      <c r="D11" s="6"/>
      <c r="E11" s="6"/>
      <c r="F11" s="6"/>
      <c r="G11" s="6"/>
      <c r="H11" s="5">
        <f t="shared" si="0"/>
        <v>3058</v>
      </c>
      <c r="I11" s="5"/>
      <c r="K11" s="1" t="s">
        <v>42</v>
      </c>
      <c r="L11" s="1">
        <v>50</v>
      </c>
      <c r="M11" s="1">
        <v>30</v>
      </c>
      <c r="N11" s="1">
        <f t="shared" si="2"/>
        <v>1500</v>
      </c>
      <c r="R11" s="1" t="s">
        <v>42</v>
      </c>
      <c r="S11" s="1">
        <v>75</v>
      </c>
      <c r="T11" s="1">
        <v>62</v>
      </c>
      <c r="U11" s="1">
        <f t="shared" si="3"/>
        <v>4650</v>
      </c>
      <c r="V11" s="2" t="s">
        <v>82</v>
      </c>
      <c r="W11" s="2" t="s">
        <v>83</v>
      </c>
      <c r="X11" s="1" t="s">
        <v>42</v>
      </c>
      <c r="Y11" s="1">
        <v>30</v>
      </c>
      <c r="Z11" s="1">
        <v>82</v>
      </c>
      <c r="AA11" s="1">
        <f t="shared" si="1"/>
        <v>2460</v>
      </c>
    </row>
    <row r="12" s="1" customFormat="1" spans="1:27">
      <c r="A12" s="5">
        <v>8</v>
      </c>
      <c r="B12" s="5" t="s">
        <v>84</v>
      </c>
      <c r="C12" s="5">
        <v>3058</v>
      </c>
      <c r="D12" s="5"/>
      <c r="E12" s="5"/>
      <c r="F12" s="5"/>
      <c r="G12" s="5"/>
      <c r="H12" s="5">
        <f t="shared" si="0"/>
        <v>3058</v>
      </c>
      <c r="I12" s="5"/>
      <c r="J12" s="1" t="s">
        <v>43</v>
      </c>
      <c r="K12" s="1" t="s">
        <v>42</v>
      </c>
      <c r="L12" s="1">
        <v>15</v>
      </c>
      <c r="M12" s="1">
        <v>25</v>
      </c>
      <c r="N12" s="1">
        <f t="shared" si="2"/>
        <v>375</v>
      </c>
      <c r="Q12" s="1" t="s">
        <v>43</v>
      </c>
      <c r="R12" s="1" t="s">
        <v>42</v>
      </c>
      <c r="S12" s="1">
        <v>10</v>
      </c>
      <c r="T12" s="1">
        <v>82</v>
      </c>
      <c r="U12" s="1">
        <f t="shared" si="3"/>
        <v>820</v>
      </c>
      <c r="V12" s="2" t="s">
        <v>85</v>
      </c>
      <c r="W12" s="2" t="s">
        <v>86</v>
      </c>
      <c r="X12" s="1" t="s">
        <v>44</v>
      </c>
      <c r="Y12" s="1">
        <v>10</v>
      </c>
      <c r="Z12" s="1">
        <v>82</v>
      </c>
      <c r="AA12" s="1">
        <f t="shared" si="1"/>
        <v>820</v>
      </c>
    </row>
    <row r="13" s="1" customFormat="1" spans="1:27">
      <c r="A13" s="5">
        <v>9</v>
      </c>
      <c r="B13" s="5" t="s">
        <v>87</v>
      </c>
      <c r="C13" s="5">
        <v>3058</v>
      </c>
      <c r="D13" s="5"/>
      <c r="E13" s="5"/>
      <c r="F13" s="5"/>
      <c r="G13" s="5"/>
      <c r="H13" s="5">
        <f t="shared" si="0"/>
        <v>3058</v>
      </c>
      <c r="I13" s="5"/>
      <c r="K13" s="1" t="s">
        <v>44</v>
      </c>
      <c r="L13" s="1">
        <v>6</v>
      </c>
      <c r="M13" s="1">
        <v>12</v>
      </c>
      <c r="N13" s="1">
        <f t="shared" si="2"/>
        <v>72</v>
      </c>
      <c r="R13" s="1" t="s">
        <v>44</v>
      </c>
      <c r="S13" s="1">
        <v>12</v>
      </c>
      <c r="T13" s="1">
        <v>82</v>
      </c>
      <c r="U13" s="1">
        <f t="shared" si="3"/>
        <v>984</v>
      </c>
      <c r="V13" s="2" t="s">
        <v>88</v>
      </c>
      <c r="W13" s="2" t="s">
        <v>89</v>
      </c>
      <c r="X13" s="1" t="s">
        <v>62</v>
      </c>
      <c r="Y13" s="1">
        <v>10</v>
      </c>
      <c r="Z13" s="1">
        <v>115</v>
      </c>
      <c r="AA13" s="1">
        <f t="shared" si="1"/>
        <v>1150</v>
      </c>
    </row>
    <row r="14" s="1" customFormat="1" spans="1:27">
      <c r="A14" s="5"/>
      <c r="B14" s="5"/>
      <c r="C14" s="5"/>
      <c r="D14" s="5"/>
      <c r="E14" s="5"/>
      <c r="F14" s="5"/>
      <c r="G14" s="5"/>
      <c r="H14" s="5"/>
      <c r="I14" s="5"/>
      <c r="N14" s="1">
        <f>SUM(N8:N13)</f>
        <v>10047</v>
      </c>
      <c r="U14" s="1">
        <f>SUM(U8:U13)</f>
        <v>16134</v>
      </c>
      <c r="V14" s="2"/>
      <c r="W14" s="2"/>
      <c r="X14" s="1" t="s">
        <v>63</v>
      </c>
      <c r="Y14" s="1">
        <v>1</v>
      </c>
      <c r="Z14" s="1">
        <v>135</v>
      </c>
      <c r="AA14" s="1">
        <f t="shared" si="1"/>
        <v>135</v>
      </c>
    </row>
    <row r="15" s="1" customFormat="1" spans="1:27">
      <c r="A15" s="5"/>
      <c r="B15" s="5"/>
      <c r="C15" s="5"/>
      <c r="D15" s="5"/>
      <c r="E15" s="5"/>
      <c r="F15" s="5"/>
      <c r="G15" s="5"/>
      <c r="H15" s="5"/>
      <c r="I15" s="5"/>
      <c r="L15" s="1">
        <v>4</v>
      </c>
      <c r="N15" s="1">
        <f>N14/L15</f>
        <v>2511.75</v>
      </c>
      <c r="S15" s="1">
        <v>4</v>
      </c>
      <c r="U15" s="1">
        <f>U14/S15</f>
        <v>4033.5</v>
      </c>
      <c r="V15" s="2"/>
      <c r="W15" s="2"/>
      <c r="X15" s="1" t="s">
        <v>64</v>
      </c>
      <c r="Y15" s="1">
        <v>1</v>
      </c>
      <c r="Z15" s="1">
        <v>130</v>
      </c>
      <c r="AA15" s="1">
        <f t="shared" si="1"/>
        <v>130</v>
      </c>
    </row>
    <row r="16" s="1" customFormat="1" spans="1:27">
      <c r="A16" s="5"/>
      <c r="B16" s="5"/>
      <c r="C16" s="5"/>
      <c r="D16" s="5"/>
      <c r="E16" s="5"/>
      <c r="F16" s="5"/>
      <c r="G16" s="5"/>
      <c r="H16" s="5"/>
      <c r="I16" s="5"/>
      <c r="V16" s="2"/>
      <c r="W16" s="2"/>
      <c r="AA16" s="1">
        <f>SUM(AA7:AA15)</f>
        <v>12185</v>
      </c>
    </row>
    <row r="17" s="1" customFormat="1" spans="1:27">
      <c r="A17" s="5"/>
      <c r="B17" s="5"/>
      <c r="C17" s="5"/>
      <c r="D17" s="5"/>
      <c r="E17" s="5"/>
      <c r="F17" s="5"/>
      <c r="G17" s="5"/>
      <c r="H17" s="5"/>
      <c r="I17" s="5"/>
      <c r="V17" s="2"/>
      <c r="W17" s="2"/>
      <c r="AA17" s="1">
        <v>4</v>
      </c>
    </row>
    <row r="18" s="1" customFormat="1" spans="1:27">
      <c r="A18" s="5"/>
      <c r="B18" s="5" t="s">
        <v>34</v>
      </c>
      <c r="C18" s="5">
        <f>SUM(C5:C17)</f>
        <v>30290</v>
      </c>
      <c r="D18" s="5"/>
      <c r="E18" s="5"/>
      <c r="F18" s="5"/>
      <c r="G18" s="5"/>
      <c r="H18" s="5">
        <f>SUM(H5:H17)</f>
        <v>30290</v>
      </c>
      <c r="I18" s="5"/>
      <c r="V18" s="2"/>
      <c r="W18" s="2"/>
      <c r="AA18" s="1">
        <f>AA16/AA17</f>
        <v>3046.25</v>
      </c>
    </row>
    <row r="19" s="1" customFormat="1" spans="1:23">
      <c r="A19" s="5"/>
      <c r="B19" s="7"/>
      <c r="C19" s="5"/>
      <c r="D19" s="5"/>
      <c r="E19" s="5"/>
      <c r="F19" s="5"/>
      <c r="G19" s="5"/>
      <c r="H19" s="5"/>
      <c r="I19" s="5"/>
      <c r="V19" s="2"/>
      <c r="W19" s="2"/>
    </row>
    <row r="20" s="1" customFormat="1" spans="1:23">
      <c r="A20" s="5"/>
      <c r="B20" s="7"/>
      <c r="C20" s="5"/>
      <c r="D20" s="5"/>
      <c r="E20" s="5"/>
      <c r="F20" s="5"/>
      <c r="G20" s="5"/>
      <c r="H20" s="5"/>
      <c r="I20" s="5"/>
      <c r="V20" s="2"/>
      <c r="W20" s="2"/>
    </row>
    <row r="21" s="1" customFormat="1" spans="1:23">
      <c r="A21" s="5"/>
      <c r="B21" s="5"/>
      <c r="C21" s="5"/>
      <c r="D21" s="5"/>
      <c r="E21" s="5"/>
      <c r="F21" s="5"/>
      <c r="G21" s="5"/>
      <c r="H21" s="5"/>
      <c r="I21" s="5"/>
      <c r="V21" s="2"/>
      <c r="W21" s="2"/>
    </row>
    <row r="22" s="1" customFormat="1" spans="22:23">
      <c r="V22" s="2"/>
      <c r="W22" s="2"/>
    </row>
    <row r="23" s="1" customFormat="1" spans="7:23">
      <c r="G23" s="1" t="s">
        <v>35</v>
      </c>
      <c r="V23" s="2"/>
      <c r="W23" s="2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O14" sqref="O14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37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9">
        <v>1</v>
      </c>
      <c r="B5" s="9" t="s">
        <v>9</v>
      </c>
      <c r="C5" s="9">
        <v>3500</v>
      </c>
      <c r="D5" s="9"/>
      <c r="E5" s="9"/>
      <c r="F5" s="9"/>
      <c r="G5" s="9"/>
      <c r="H5" s="9">
        <f t="shared" ref="H5:H11" si="0">C5</f>
        <v>3500</v>
      </c>
      <c r="I5" s="9"/>
    </row>
    <row r="6" spans="1:9">
      <c r="A6" s="9">
        <v>2</v>
      </c>
      <c r="B6" s="9"/>
      <c r="C6" s="9"/>
      <c r="D6" s="9"/>
      <c r="E6" s="9"/>
      <c r="F6" s="9"/>
      <c r="G6" s="9"/>
      <c r="H6" s="9">
        <f t="shared" si="0"/>
        <v>0</v>
      </c>
      <c r="I6" s="9"/>
    </row>
    <row r="7" spans="1:9">
      <c r="A7" s="9">
        <v>3</v>
      </c>
      <c r="B7" s="9"/>
      <c r="C7" s="9"/>
      <c r="D7" s="9"/>
      <c r="E7" s="9"/>
      <c r="F7" s="9"/>
      <c r="G7" s="9"/>
      <c r="H7" s="9">
        <f t="shared" si="0"/>
        <v>0</v>
      </c>
      <c r="I7" s="9"/>
    </row>
    <row r="8" spans="1:9">
      <c r="A8" s="9">
        <v>4</v>
      </c>
      <c r="B8" s="9"/>
      <c r="C8" s="9"/>
      <c r="D8" s="9"/>
      <c r="E8" s="9"/>
      <c r="F8" s="9"/>
      <c r="G8" s="9"/>
      <c r="H8" s="9">
        <f t="shared" si="0"/>
        <v>0</v>
      </c>
      <c r="I8" s="9"/>
    </row>
    <row r="9" spans="1:9">
      <c r="A9" s="9">
        <v>5</v>
      </c>
      <c r="B9" s="9"/>
      <c r="C9" s="9"/>
      <c r="D9" s="9"/>
      <c r="E9" s="9"/>
      <c r="F9" s="9"/>
      <c r="G9" s="9"/>
      <c r="H9" s="9">
        <f t="shared" si="0"/>
        <v>0</v>
      </c>
      <c r="I9" s="9"/>
    </row>
    <row r="10" spans="1:9">
      <c r="A10" s="9">
        <v>6</v>
      </c>
      <c r="B10" s="9"/>
      <c r="C10" s="9"/>
      <c r="D10" s="9"/>
      <c r="E10" s="9"/>
      <c r="F10" s="9"/>
      <c r="G10" s="9"/>
      <c r="H10" s="9">
        <f t="shared" si="0"/>
        <v>0</v>
      </c>
      <c r="I10" s="9"/>
    </row>
    <row r="11" spans="1:9">
      <c r="A11" s="9">
        <v>7</v>
      </c>
      <c r="B11" s="9"/>
      <c r="C11" s="9"/>
      <c r="D11" s="9"/>
      <c r="E11" s="9"/>
      <c r="F11" s="9"/>
      <c r="G11" s="9"/>
      <c r="H11" s="9">
        <f t="shared" si="0"/>
        <v>0</v>
      </c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>
      <c r="A14" s="9"/>
      <c r="B14" s="9"/>
      <c r="C14" s="9"/>
      <c r="D14" s="9"/>
      <c r="E14" s="9"/>
      <c r="F14" s="9"/>
      <c r="G14" s="9"/>
      <c r="H14" s="9"/>
      <c r="I14" s="9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 t="s">
        <v>34</v>
      </c>
      <c r="C18" s="9">
        <f>SUM(C5:C16)</f>
        <v>3500</v>
      </c>
      <c r="D18" s="9"/>
      <c r="E18" s="9"/>
      <c r="F18" s="9"/>
      <c r="G18" s="9"/>
      <c r="H18" s="9">
        <f>SUM(H5:H16)</f>
        <v>3500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K8" sqref="K8:N15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customWidth="1"/>
    <col min="14" max="14" width="9.875" style="8" customWidth="1"/>
    <col min="15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38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9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</row>
    <row r="8" spans="1:14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46</v>
      </c>
      <c r="M8" s="8">
        <v>115</v>
      </c>
      <c r="N8" s="8">
        <f t="shared" ref="N8:N13" si="1">L8*M8</f>
        <v>5290</v>
      </c>
    </row>
    <row r="9" spans="1:14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37</v>
      </c>
      <c r="M9" s="8">
        <v>40</v>
      </c>
      <c r="N9" s="8">
        <f t="shared" si="1"/>
        <v>1480</v>
      </c>
    </row>
    <row r="10" spans="1:14">
      <c r="A10" s="5">
        <v>6</v>
      </c>
      <c r="B10" s="5" t="s">
        <v>13</v>
      </c>
      <c r="C10" s="5">
        <v>3616.5</v>
      </c>
      <c r="D10" s="5"/>
      <c r="E10" s="5"/>
      <c r="F10" s="5"/>
      <c r="G10" s="5"/>
      <c r="H10" s="5">
        <f t="shared" si="0"/>
        <v>3616.5</v>
      </c>
      <c r="I10" s="9"/>
      <c r="K10" s="8" t="s">
        <v>41</v>
      </c>
      <c r="L10" s="8">
        <v>52</v>
      </c>
      <c r="M10" s="8">
        <v>52</v>
      </c>
      <c r="N10" s="8">
        <f t="shared" si="1"/>
        <v>2704</v>
      </c>
    </row>
    <row r="11" spans="1:14">
      <c r="A11" s="5">
        <v>7</v>
      </c>
      <c r="B11" s="5" t="s">
        <v>14</v>
      </c>
      <c r="C11" s="5">
        <v>3616.5</v>
      </c>
      <c r="D11" s="5"/>
      <c r="E11" s="5"/>
      <c r="F11" s="5"/>
      <c r="G11" s="5"/>
      <c r="H11" s="5">
        <f t="shared" si="0"/>
        <v>3616.5</v>
      </c>
      <c r="I11" s="9"/>
      <c r="K11" s="8" t="s">
        <v>42</v>
      </c>
      <c r="L11" s="8">
        <v>62</v>
      </c>
      <c r="M11" s="8">
        <v>62</v>
      </c>
      <c r="N11" s="8">
        <f t="shared" si="1"/>
        <v>3844</v>
      </c>
    </row>
    <row r="12" spans="1:14">
      <c r="A12" s="5">
        <v>8</v>
      </c>
      <c r="B12" s="5" t="s">
        <v>16</v>
      </c>
      <c r="C12" s="5">
        <v>3616.5</v>
      </c>
      <c r="D12" s="5"/>
      <c r="E12" s="5"/>
      <c r="F12" s="5"/>
      <c r="G12" s="5"/>
      <c r="H12" s="5">
        <f t="shared" si="0"/>
        <v>3616.5</v>
      </c>
      <c r="I12" s="9"/>
      <c r="J12" s="8" t="s">
        <v>43</v>
      </c>
      <c r="K12" s="8" t="s">
        <v>42</v>
      </c>
      <c r="L12" s="8">
        <v>9</v>
      </c>
      <c r="M12" s="8">
        <v>82</v>
      </c>
      <c r="N12" s="8">
        <f t="shared" si="1"/>
        <v>738</v>
      </c>
    </row>
    <row r="13" spans="1:14">
      <c r="A13" s="5">
        <v>9</v>
      </c>
      <c r="B13" s="5" t="s">
        <v>17</v>
      </c>
      <c r="C13" s="5">
        <v>3616.5</v>
      </c>
      <c r="D13" s="5"/>
      <c r="E13" s="5"/>
      <c r="F13" s="5"/>
      <c r="G13" s="5"/>
      <c r="H13" s="5">
        <f t="shared" si="0"/>
        <v>3616.5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</row>
    <row r="14" spans="1:14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14466</v>
      </c>
    </row>
    <row r="15" spans="1:14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3616.5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33666</v>
      </c>
      <c r="D18" s="5"/>
      <c r="E18" s="5"/>
      <c r="F18" s="5"/>
      <c r="G18" s="5"/>
      <c r="H18" s="5">
        <f>SUM(H5:H17)</f>
        <v>33666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T9" sqref="T9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15" width="9" style="8" customWidth="1"/>
    <col min="16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45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9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</row>
    <row r="8" spans="1:14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</row>
    <row r="9" spans="1:14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</row>
    <row r="10" spans="1:14">
      <c r="A10" s="5">
        <v>6</v>
      </c>
      <c r="B10" s="5" t="s">
        <v>13</v>
      </c>
      <c r="C10" s="5">
        <v>2752</v>
      </c>
      <c r="D10" s="5"/>
      <c r="E10" s="5"/>
      <c r="F10" s="5"/>
      <c r="G10" s="5"/>
      <c r="H10" s="5">
        <f t="shared" si="0"/>
        <v>2752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</row>
    <row r="11" spans="1:14">
      <c r="A11" s="5">
        <v>7</v>
      </c>
      <c r="B11" s="5" t="s">
        <v>14</v>
      </c>
      <c r="C11" s="5">
        <v>2752</v>
      </c>
      <c r="D11" s="5"/>
      <c r="E11" s="5"/>
      <c r="F11" s="5"/>
      <c r="G11" s="5"/>
      <c r="H11" s="5">
        <f t="shared" si="0"/>
        <v>2752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</row>
    <row r="12" spans="1:14">
      <c r="A12" s="5">
        <v>8</v>
      </c>
      <c r="B12" s="5" t="s">
        <v>16</v>
      </c>
      <c r="C12" s="5">
        <v>2752</v>
      </c>
      <c r="D12" s="5"/>
      <c r="E12" s="5"/>
      <c r="F12" s="5"/>
      <c r="G12" s="5"/>
      <c r="H12" s="5">
        <f t="shared" si="0"/>
        <v>2752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</row>
    <row r="13" spans="1:14">
      <c r="A13" s="5">
        <v>9</v>
      </c>
      <c r="B13" s="5" t="s">
        <v>17</v>
      </c>
      <c r="C13" s="5">
        <v>2752</v>
      </c>
      <c r="D13" s="5"/>
      <c r="E13" s="5"/>
      <c r="F13" s="5"/>
      <c r="G13" s="5"/>
      <c r="H13" s="5">
        <f t="shared" si="0"/>
        <v>2752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</row>
    <row r="14" spans="1:14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</row>
    <row r="15" spans="1:14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30208</v>
      </c>
      <c r="D18" s="5"/>
      <c r="E18" s="5"/>
      <c r="F18" s="5"/>
      <c r="G18" s="5"/>
      <c r="H18" s="5">
        <f>SUM(H5:H17)</f>
        <v>30208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46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9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</row>
    <row r="8" spans="1:21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</row>
    <row r="9" spans="1:21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</row>
    <row r="10" spans="1:21">
      <c r="A10" s="5">
        <v>6</v>
      </c>
      <c r="B10" s="5" t="s">
        <v>13</v>
      </c>
      <c r="C10" s="5">
        <v>4033.5</v>
      </c>
      <c r="D10" s="5"/>
      <c r="E10" s="5"/>
      <c r="F10" s="5"/>
      <c r="G10" s="5"/>
      <c r="H10" s="5">
        <f t="shared" si="0"/>
        <v>4033.5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</row>
    <row r="11" spans="1:21">
      <c r="A11" s="5">
        <v>7</v>
      </c>
      <c r="B11" s="5" t="s">
        <v>14</v>
      </c>
      <c r="C11" s="5">
        <v>4033.5</v>
      </c>
      <c r="D11" s="5"/>
      <c r="E11" s="5"/>
      <c r="F11" s="5"/>
      <c r="G11" s="5"/>
      <c r="H11" s="5">
        <f t="shared" si="0"/>
        <v>4033.5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</row>
    <row r="12" spans="1:21">
      <c r="A12" s="5">
        <v>8</v>
      </c>
      <c r="B12" s="5" t="s">
        <v>47</v>
      </c>
      <c r="C12" s="5">
        <v>4033.5</v>
      </c>
      <c r="D12" s="5"/>
      <c r="E12" s="5"/>
      <c r="F12" s="5"/>
      <c r="G12" s="5"/>
      <c r="H12" s="5">
        <f t="shared" si="0"/>
        <v>4033.5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</row>
    <row r="13" spans="1:21">
      <c r="A13" s="5">
        <v>9</v>
      </c>
      <c r="B13" s="5" t="s">
        <v>17</v>
      </c>
      <c r="C13" s="5">
        <v>4033.5</v>
      </c>
      <c r="D13" s="5"/>
      <c r="E13" s="5"/>
      <c r="F13" s="5"/>
      <c r="G13" s="5"/>
      <c r="H13" s="5">
        <f t="shared" si="0"/>
        <v>4033.5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</row>
    <row r="14" spans="1:21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35334</v>
      </c>
      <c r="D18" s="5"/>
      <c r="E18" s="5"/>
      <c r="F18" s="5"/>
      <c r="G18" s="5"/>
      <c r="H18" s="5">
        <f>SUM(H5:H17)</f>
        <v>35334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A1" sqref="$A1:$XFD1048576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48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Y7" s="8" t="s">
        <v>49</v>
      </c>
      <c r="Z7" s="8" t="s">
        <v>50</v>
      </c>
      <c r="AA7" s="8" t="s">
        <v>51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  <c r="X8" s="8" t="s">
        <v>52</v>
      </c>
      <c r="Y8" s="8">
        <v>468</v>
      </c>
      <c r="Z8" s="8">
        <v>28</v>
      </c>
      <c r="AA8" s="8">
        <f>Y8*Z8</f>
        <v>13104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  <c r="X9" s="8" t="s">
        <v>53</v>
      </c>
      <c r="Y9" s="8">
        <v>185</v>
      </c>
      <c r="Z9" s="8">
        <v>33</v>
      </c>
      <c r="AA9" s="8">
        <f>Y9*Z9</f>
        <v>6105</v>
      </c>
    </row>
    <row r="10" spans="1:27">
      <c r="A10" s="5">
        <v>6</v>
      </c>
      <c r="B10" s="5" t="s">
        <v>13</v>
      </c>
      <c r="C10" s="6">
        <v>4802.3</v>
      </c>
      <c r="D10" s="6"/>
      <c r="E10" s="6"/>
      <c r="F10" s="6"/>
      <c r="G10" s="6"/>
      <c r="H10" s="6">
        <f t="shared" si="0"/>
        <v>4802.3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  <c r="AA10" s="8">
        <f>SUM(AA8:AA9)</f>
        <v>19209</v>
      </c>
    </row>
    <row r="11" spans="1:27">
      <c r="A11" s="5">
        <v>7</v>
      </c>
      <c r="B11" s="5" t="s">
        <v>14</v>
      </c>
      <c r="C11" s="6">
        <v>4802.3</v>
      </c>
      <c r="D11" s="6"/>
      <c r="E11" s="6"/>
      <c r="F11" s="6"/>
      <c r="G11" s="6"/>
      <c r="H11" s="6">
        <f t="shared" si="0"/>
        <v>4802.3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  <c r="AA11" s="8">
        <v>4</v>
      </c>
    </row>
    <row r="12" spans="1:27">
      <c r="A12" s="5">
        <v>8</v>
      </c>
      <c r="B12" s="5" t="s">
        <v>47</v>
      </c>
      <c r="C12" s="6">
        <v>4802.3</v>
      </c>
      <c r="D12" s="6"/>
      <c r="E12" s="6"/>
      <c r="F12" s="6"/>
      <c r="G12" s="6"/>
      <c r="H12" s="6">
        <f t="shared" si="0"/>
        <v>4802.3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  <c r="AA12" s="8">
        <f>AA10/AA11</f>
        <v>4802.25</v>
      </c>
    </row>
    <row r="13" spans="1:21">
      <c r="A13" s="5">
        <v>9</v>
      </c>
      <c r="B13" s="5" t="s">
        <v>17</v>
      </c>
      <c r="C13" s="6">
        <v>4802.3</v>
      </c>
      <c r="D13" s="6"/>
      <c r="E13" s="6"/>
      <c r="F13" s="6"/>
      <c r="G13" s="6"/>
      <c r="H13" s="6">
        <f t="shared" si="0"/>
        <v>4802.3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</row>
    <row r="14" spans="1:21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v>38408</v>
      </c>
      <c r="D18" s="5"/>
      <c r="E18" s="5"/>
      <c r="F18" s="5"/>
      <c r="G18" s="5"/>
      <c r="H18" s="5">
        <v>38408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H9" sqref="H5:H9"/>
    </sheetView>
  </sheetViews>
  <sheetFormatPr defaultColWidth="9" defaultRowHeight="20.25"/>
  <cols>
    <col min="1" max="1" width="5.75" style="8" customWidth="1"/>
    <col min="2" max="2" width="10.875" style="8" customWidth="1"/>
    <col min="3" max="3" width="11.125" style="8" customWidth="1"/>
    <col min="4" max="6" width="7.875" style="8" customWidth="1"/>
    <col min="7" max="7" width="12.75" style="8" customWidth="1"/>
    <col min="8" max="8" width="12.625" style="8" customWidth="1"/>
    <col min="9" max="9" width="11.25" style="8" customWidth="1"/>
    <col min="10" max="13" width="9" style="8" hidden="1" customWidth="1"/>
    <col min="14" max="14" width="9.875" style="8" hidden="1" customWidth="1"/>
    <col min="15" max="21" width="9" style="8" hidden="1" customWidth="1"/>
    <col min="22" max="26" width="9" style="8"/>
    <col min="27" max="27" width="17.25" style="8" customWidth="1"/>
    <col min="28" max="16384" width="9" style="8"/>
  </cols>
  <sheetData>
    <row r="1" ht="2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spans="1:8">
      <c r="A2" s="8" t="s">
        <v>19</v>
      </c>
      <c r="H2" s="8" t="s">
        <v>54</v>
      </c>
    </row>
    <row r="3" spans="1:9">
      <c r="A3" s="5" t="s">
        <v>1</v>
      </c>
      <c r="B3" s="5" t="s">
        <v>2</v>
      </c>
      <c r="C3" s="5" t="s">
        <v>21</v>
      </c>
      <c r="D3" s="5" t="s">
        <v>22</v>
      </c>
      <c r="E3" s="5"/>
      <c r="F3" s="5"/>
      <c r="G3" s="5" t="s">
        <v>23</v>
      </c>
      <c r="H3" s="5" t="s">
        <v>6</v>
      </c>
      <c r="I3" s="5" t="s">
        <v>24</v>
      </c>
    </row>
    <row r="4" spans="1:9">
      <c r="A4" s="5"/>
      <c r="B4" s="5"/>
      <c r="C4" s="5"/>
      <c r="D4" s="9" t="s">
        <v>25</v>
      </c>
      <c r="E4" s="9" t="s">
        <v>26</v>
      </c>
      <c r="F4" s="9" t="s">
        <v>27</v>
      </c>
      <c r="G4" s="5"/>
      <c r="H4" s="5"/>
      <c r="I4" s="5"/>
    </row>
    <row r="5" spans="1:9">
      <c r="A5" s="5">
        <v>1</v>
      </c>
      <c r="B5" s="5" t="s">
        <v>8</v>
      </c>
      <c r="C5" s="5">
        <v>4500</v>
      </c>
      <c r="D5" s="5"/>
      <c r="E5" s="5"/>
      <c r="F5" s="5"/>
      <c r="G5" s="5"/>
      <c r="H5" s="5">
        <f t="shared" ref="H5:H13" si="0">C5</f>
        <v>4500</v>
      </c>
      <c r="I5" s="9"/>
    </row>
    <row r="6" spans="1:9">
      <c r="A6" s="5">
        <v>2</v>
      </c>
      <c r="B6" s="5" t="s">
        <v>9</v>
      </c>
      <c r="C6" s="5">
        <v>4500</v>
      </c>
      <c r="D6" s="5"/>
      <c r="E6" s="5"/>
      <c r="F6" s="5"/>
      <c r="G6" s="5"/>
      <c r="H6" s="5">
        <f t="shared" si="0"/>
        <v>4500</v>
      </c>
      <c r="I6" s="9"/>
    </row>
    <row r="7" spans="1:27">
      <c r="A7" s="5">
        <v>3</v>
      </c>
      <c r="B7" s="5" t="s">
        <v>10</v>
      </c>
      <c r="C7" s="5">
        <v>4200</v>
      </c>
      <c r="D7" s="5"/>
      <c r="E7" s="5"/>
      <c r="F7" s="5"/>
      <c r="G7" s="5"/>
      <c r="H7" s="5">
        <f t="shared" si="0"/>
        <v>4200</v>
      </c>
      <c r="I7" s="9"/>
      <c r="Y7" s="8" t="s">
        <v>49</v>
      </c>
      <c r="Z7" s="8" t="s">
        <v>50</v>
      </c>
      <c r="AA7" s="8" t="s">
        <v>51</v>
      </c>
    </row>
    <row r="8" spans="1:27">
      <c r="A8" s="5">
        <v>4</v>
      </c>
      <c r="B8" s="5" t="s">
        <v>11</v>
      </c>
      <c r="C8" s="5">
        <v>1800</v>
      </c>
      <c r="D8" s="5"/>
      <c r="E8" s="5"/>
      <c r="F8" s="5"/>
      <c r="G8" s="5"/>
      <c r="H8" s="5">
        <f t="shared" si="0"/>
        <v>1800</v>
      </c>
      <c r="I8" s="9"/>
      <c r="K8" s="8" t="s">
        <v>39</v>
      </c>
      <c r="L8" s="8">
        <v>25</v>
      </c>
      <c r="M8" s="8">
        <v>115</v>
      </c>
      <c r="N8" s="8">
        <f t="shared" ref="N8:N13" si="1">L8*M8</f>
        <v>2875</v>
      </c>
      <c r="R8" s="8" t="s">
        <v>39</v>
      </c>
      <c r="S8" s="8">
        <v>20</v>
      </c>
      <c r="T8" s="8">
        <v>115</v>
      </c>
      <c r="U8" s="8">
        <f t="shared" ref="U8:U13" si="2">S8*T8</f>
        <v>2300</v>
      </c>
      <c r="X8" s="8" t="s">
        <v>41</v>
      </c>
      <c r="Y8" s="8">
        <v>118</v>
      </c>
      <c r="Z8" s="8">
        <v>52</v>
      </c>
      <c r="AA8" s="8">
        <f>Y8*Z8</f>
        <v>6136</v>
      </c>
    </row>
    <row r="9" spans="1:27">
      <c r="A9" s="5">
        <v>5</v>
      </c>
      <c r="B9" s="5" t="s">
        <v>12</v>
      </c>
      <c r="C9" s="5">
        <v>4200</v>
      </c>
      <c r="D9" s="5"/>
      <c r="E9" s="5"/>
      <c r="F9" s="5"/>
      <c r="G9" s="5"/>
      <c r="H9" s="5">
        <f t="shared" si="0"/>
        <v>4200</v>
      </c>
      <c r="I9" s="9"/>
      <c r="K9" s="8" t="s">
        <v>40</v>
      </c>
      <c r="L9" s="8">
        <v>66</v>
      </c>
      <c r="M9" s="8">
        <v>40</v>
      </c>
      <c r="N9" s="8">
        <f t="shared" si="1"/>
        <v>2640</v>
      </c>
      <c r="R9" s="8" t="s">
        <v>40</v>
      </c>
      <c r="S9" s="8">
        <v>35</v>
      </c>
      <c r="T9" s="8">
        <v>40</v>
      </c>
      <c r="U9" s="8">
        <f t="shared" si="2"/>
        <v>1400</v>
      </c>
      <c r="X9" s="8" t="s">
        <v>42</v>
      </c>
      <c r="Y9" s="8">
        <v>132</v>
      </c>
      <c r="Z9" s="8">
        <v>82</v>
      </c>
      <c r="AA9" s="8">
        <f>Y9*Z9</f>
        <v>10824</v>
      </c>
    </row>
    <row r="10" spans="1:27">
      <c r="A10" s="5">
        <v>6</v>
      </c>
      <c r="B10" s="5" t="s">
        <v>13</v>
      </c>
      <c r="C10" s="5">
        <v>4240</v>
      </c>
      <c r="D10" s="6"/>
      <c r="E10" s="6"/>
      <c r="F10" s="6"/>
      <c r="G10" s="6"/>
      <c r="H10" s="5">
        <f t="shared" si="0"/>
        <v>4240</v>
      </c>
      <c r="I10" s="9"/>
      <c r="K10" s="8" t="s">
        <v>41</v>
      </c>
      <c r="L10" s="8">
        <v>72</v>
      </c>
      <c r="M10" s="8">
        <v>52</v>
      </c>
      <c r="N10" s="8">
        <f t="shared" si="1"/>
        <v>3744</v>
      </c>
      <c r="R10" s="8" t="s">
        <v>41</v>
      </c>
      <c r="S10" s="8">
        <v>115</v>
      </c>
      <c r="T10" s="8">
        <v>52</v>
      </c>
      <c r="U10" s="8">
        <f t="shared" si="2"/>
        <v>5980</v>
      </c>
      <c r="AA10" s="8">
        <f>SUM(AA8:AA9)</f>
        <v>16960</v>
      </c>
    </row>
    <row r="11" spans="1:27">
      <c r="A11" s="5">
        <v>7</v>
      </c>
      <c r="B11" s="5" t="s">
        <v>14</v>
      </c>
      <c r="C11" s="5">
        <v>4240</v>
      </c>
      <c r="D11" s="6"/>
      <c r="E11" s="6"/>
      <c r="F11" s="6"/>
      <c r="G11" s="6"/>
      <c r="H11" s="5">
        <f t="shared" si="0"/>
        <v>4240</v>
      </c>
      <c r="I11" s="9"/>
      <c r="K11" s="8" t="s">
        <v>42</v>
      </c>
      <c r="L11" s="8">
        <v>15</v>
      </c>
      <c r="M11" s="8">
        <v>62</v>
      </c>
      <c r="N11" s="8">
        <f t="shared" si="1"/>
        <v>930</v>
      </c>
      <c r="R11" s="8" t="s">
        <v>42</v>
      </c>
      <c r="S11" s="8">
        <v>75</v>
      </c>
      <c r="T11" s="8">
        <v>62</v>
      </c>
      <c r="U11" s="8">
        <f t="shared" si="2"/>
        <v>4650</v>
      </c>
      <c r="AA11" s="8">
        <v>4</v>
      </c>
    </row>
    <row r="12" spans="1:27">
      <c r="A12" s="5">
        <v>8</v>
      </c>
      <c r="B12" s="5" t="s">
        <v>47</v>
      </c>
      <c r="C12" s="5">
        <v>4240</v>
      </c>
      <c r="D12" s="6"/>
      <c r="E12" s="6"/>
      <c r="F12" s="6"/>
      <c r="G12" s="6"/>
      <c r="H12" s="5">
        <f t="shared" si="0"/>
        <v>4240</v>
      </c>
      <c r="I12" s="9"/>
      <c r="J12" s="8" t="s">
        <v>43</v>
      </c>
      <c r="K12" s="8" t="s">
        <v>42</v>
      </c>
      <c r="L12" s="8">
        <v>5</v>
      </c>
      <c r="M12" s="8">
        <v>82</v>
      </c>
      <c r="N12" s="8">
        <f t="shared" si="1"/>
        <v>410</v>
      </c>
      <c r="Q12" s="8" t="s">
        <v>43</v>
      </c>
      <c r="R12" s="8" t="s">
        <v>42</v>
      </c>
      <c r="S12" s="8">
        <v>10</v>
      </c>
      <c r="T12" s="8">
        <v>82</v>
      </c>
      <c r="U12" s="8">
        <f t="shared" si="2"/>
        <v>820</v>
      </c>
      <c r="AA12" s="8">
        <f>AA10/AA11</f>
        <v>4240</v>
      </c>
    </row>
    <row r="13" spans="1:21">
      <c r="A13" s="5">
        <v>9</v>
      </c>
      <c r="B13" s="5" t="s">
        <v>17</v>
      </c>
      <c r="C13" s="5">
        <v>4240</v>
      </c>
      <c r="D13" s="6"/>
      <c r="E13" s="6"/>
      <c r="F13" s="6"/>
      <c r="G13" s="6"/>
      <c r="H13" s="5">
        <f t="shared" si="0"/>
        <v>4240</v>
      </c>
      <c r="I13" s="9"/>
      <c r="K13" s="8" t="s">
        <v>44</v>
      </c>
      <c r="L13" s="8">
        <v>5</v>
      </c>
      <c r="M13" s="8">
        <v>82</v>
      </c>
      <c r="N13" s="8">
        <f t="shared" si="1"/>
        <v>410</v>
      </c>
      <c r="R13" s="8" t="s">
        <v>44</v>
      </c>
      <c r="S13" s="8">
        <v>12</v>
      </c>
      <c r="T13" s="8">
        <v>82</v>
      </c>
      <c r="U13" s="8">
        <f t="shared" si="2"/>
        <v>984</v>
      </c>
    </row>
    <row r="14" spans="1:21">
      <c r="A14" s="5"/>
      <c r="B14" s="9"/>
      <c r="C14" s="9"/>
      <c r="D14" s="9"/>
      <c r="E14" s="9"/>
      <c r="F14" s="9"/>
      <c r="G14" s="9"/>
      <c r="H14" s="9"/>
      <c r="I14" s="9"/>
      <c r="N14" s="8">
        <f>SUM(N8:N13)</f>
        <v>11009</v>
      </c>
      <c r="U14" s="8">
        <f>SUM(U8:U13)</f>
        <v>16134</v>
      </c>
    </row>
    <row r="15" spans="1:21">
      <c r="A15" s="5"/>
      <c r="B15" s="5"/>
      <c r="C15" s="5"/>
      <c r="D15" s="5"/>
      <c r="E15" s="5"/>
      <c r="F15" s="5"/>
      <c r="G15" s="5"/>
      <c r="H15" s="5"/>
      <c r="I15" s="9"/>
      <c r="L15" s="8">
        <v>4</v>
      </c>
      <c r="N15" s="8">
        <f>N14/L15</f>
        <v>2752.25</v>
      </c>
      <c r="S15" s="8">
        <v>4</v>
      </c>
      <c r="U15" s="8">
        <f>U14/S15</f>
        <v>4033.5</v>
      </c>
    </row>
    <row r="16" spans="1:9">
      <c r="A16" s="5"/>
      <c r="B16" s="5"/>
      <c r="C16" s="5"/>
      <c r="D16" s="5"/>
      <c r="E16" s="5"/>
      <c r="F16" s="5"/>
      <c r="G16" s="5"/>
      <c r="H16" s="5"/>
      <c r="I16" s="9"/>
    </row>
    <row r="17" spans="1:9">
      <c r="A17" s="5"/>
      <c r="B17" s="5"/>
      <c r="C17" s="5"/>
      <c r="D17" s="5"/>
      <c r="E17" s="5"/>
      <c r="F17" s="5"/>
      <c r="G17" s="5"/>
      <c r="H17" s="5"/>
      <c r="I17" s="9"/>
    </row>
    <row r="18" spans="1:9">
      <c r="A18" s="5"/>
      <c r="B18" s="5" t="s">
        <v>34</v>
      </c>
      <c r="C18" s="5">
        <f>SUM(C5:C17)</f>
        <v>36160</v>
      </c>
      <c r="D18" s="5"/>
      <c r="E18" s="5"/>
      <c r="F18" s="5"/>
      <c r="G18" s="5"/>
      <c r="H18" s="5">
        <f>SUM(H5:H17)</f>
        <v>36160</v>
      </c>
      <c r="I18" s="9"/>
    </row>
    <row r="19" spans="1:9">
      <c r="A19" s="9"/>
      <c r="B19" s="10"/>
      <c r="C19" s="9"/>
      <c r="D19" s="9"/>
      <c r="E19" s="9"/>
      <c r="F19" s="9"/>
      <c r="G19" s="9"/>
      <c r="H19" s="9"/>
      <c r="I19" s="9"/>
    </row>
    <row r="20" spans="1:9">
      <c r="A20" s="9"/>
      <c r="B20" s="10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3" spans="7:7">
      <c r="G23" s="8" t="s">
        <v>35</v>
      </c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Sheet2</vt:lpstr>
      <vt:lpstr>20-4</vt:lpstr>
      <vt:lpstr>20-5</vt:lpstr>
      <vt:lpstr>20-6</vt:lpstr>
      <vt:lpstr>20-7</vt:lpstr>
      <vt:lpstr>20-8</vt:lpstr>
      <vt:lpstr>20-9</vt:lpstr>
      <vt:lpstr>20-10</vt:lpstr>
      <vt:lpstr>2020-11</vt:lpstr>
      <vt:lpstr>2020-12</vt:lpstr>
      <vt:lpstr>2021-01</vt:lpstr>
      <vt:lpstr>2021-02</vt:lpstr>
      <vt:lpstr>2021-03</vt:lpstr>
      <vt:lpstr>2021-04</vt:lpstr>
      <vt:lpstr>2021-05</vt:lpstr>
      <vt:lpstr>2021-06</vt:lpstr>
      <vt:lpstr>2021-07</vt:lpstr>
      <vt:lpstr>2021-08</vt:lpstr>
      <vt:lpstr>2021-09</vt:lpstr>
      <vt:lpstr>2021-10</vt:lpstr>
      <vt:lpstr>2021-11</vt:lpstr>
      <vt:lpstr>2021-12</vt:lpstr>
      <vt:lpstr>2022-01</vt:lpstr>
      <vt:lpstr>2022-02</vt:lpstr>
      <vt:lpstr>2022-03</vt:lpstr>
      <vt:lpstr>2022-04</vt:lpstr>
      <vt:lpstr>2022-05</vt:lpstr>
      <vt:lpstr>2022-06</vt:lpstr>
      <vt:lpstr>2022-07</vt:lpstr>
      <vt:lpstr>2022-08</vt:lpstr>
      <vt:lpstr>2022-09</vt:lpstr>
      <vt:lpstr>2022-10</vt:lpstr>
      <vt:lpstr>2022-11</vt:lpstr>
      <vt:lpstr>2022-12</vt:lpstr>
      <vt:lpstr>2023-01</vt:lpstr>
      <vt:lpstr>2023-02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往后余生</cp:lastModifiedBy>
  <dcterms:created xsi:type="dcterms:W3CDTF">2019-03-25T03:48:00Z</dcterms:created>
  <cp:lastPrinted>2022-11-07T13:08:00Z</cp:lastPrinted>
  <dcterms:modified xsi:type="dcterms:W3CDTF">2023-04-12T02:18:29Z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96174037FE61455190770FD96DDFF9C5</vt:lpwstr>
  </property>
</Properties>
</file>